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no\Documents\"/>
    </mc:Choice>
  </mc:AlternateContent>
  <xr:revisionPtr revIDLastSave="0" documentId="13_ncr:1_{7E799336-C3C4-46C8-AC6E-17186D251B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rticipacion_28M" sheetId="6" r:id="rId1"/>
    <sheet name="Locales_28M_2023" sheetId="4" r:id="rId2"/>
    <sheet name="Autonomicas_28M_202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27" i="6" l="1"/>
  <c r="Y27" i="6"/>
  <c r="AA23" i="6"/>
  <c r="Y23" i="6"/>
  <c r="AA21" i="6"/>
  <c r="Y21" i="6"/>
  <c r="AA18" i="6"/>
  <c r="Y18" i="6"/>
  <c r="AA15" i="6"/>
  <c r="Y15" i="6"/>
  <c r="AA11" i="6"/>
  <c r="Y11" i="6"/>
  <c r="AA7" i="6"/>
  <c r="AF7" i="6" s="1"/>
  <c r="Y7" i="6"/>
  <c r="AA3" i="6"/>
  <c r="AF3" i="6" s="1"/>
  <c r="Y3" i="6"/>
  <c r="W27" i="6"/>
  <c r="U27" i="6"/>
  <c r="AC27" i="6" s="1"/>
  <c r="W23" i="6"/>
  <c r="AE23" i="6" s="1"/>
  <c r="U23" i="6"/>
  <c r="V23" i="6" s="1"/>
  <c r="W21" i="6"/>
  <c r="U21" i="6"/>
  <c r="V21" i="6" s="1"/>
  <c r="W18" i="6"/>
  <c r="X18" i="6" s="1"/>
  <c r="U18" i="6"/>
  <c r="V18" i="6" s="1"/>
  <c r="W15" i="6"/>
  <c r="AE15" i="6" s="1"/>
  <c r="U15" i="6"/>
  <c r="AC15" i="6" s="1"/>
  <c r="W11" i="6"/>
  <c r="U11" i="6"/>
  <c r="W7" i="6"/>
  <c r="U7" i="6"/>
  <c r="AC7" i="6" s="1"/>
  <c r="W3" i="6"/>
  <c r="U3" i="6"/>
  <c r="V3" i="6" s="1"/>
  <c r="O29" i="6"/>
  <c r="O28" i="6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O9" i="6"/>
  <c r="O8" i="6"/>
  <c r="O7" i="6"/>
  <c r="O6" i="6"/>
  <c r="O5" i="6"/>
  <c r="O4" i="6"/>
  <c r="O3" i="6"/>
  <c r="AD3" i="6" l="1"/>
  <c r="AD23" i="6"/>
  <c r="AE11" i="6"/>
  <c r="AE7" i="6"/>
  <c r="AE21" i="6"/>
  <c r="AC11" i="6"/>
  <c r="AE27" i="6"/>
  <c r="AD18" i="6"/>
  <c r="AF18" i="6"/>
  <c r="AD21" i="6"/>
  <c r="X3" i="6"/>
  <c r="AE18" i="6"/>
  <c r="X7" i="6"/>
  <c r="X23" i="6"/>
  <c r="AF23" i="6" s="1"/>
  <c r="X21" i="6"/>
  <c r="AF21" i="6" s="1"/>
  <c r="X11" i="6"/>
  <c r="AF11" i="6" s="1"/>
  <c r="X15" i="6"/>
  <c r="AF15" i="6" s="1"/>
  <c r="X27" i="6"/>
  <c r="AF27" i="6" s="1"/>
  <c r="AE3" i="6"/>
  <c r="V11" i="6"/>
  <c r="AD11" i="6" s="1"/>
  <c r="AC23" i="6"/>
  <c r="V7" i="6"/>
  <c r="AD7" i="6" s="1"/>
  <c r="V15" i="6"/>
  <c r="AD15" i="6" s="1"/>
  <c r="AC21" i="6"/>
  <c r="AC18" i="6"/>
  <c r="V27" i="6"/>
  <c r="AD27" i="6" s="1"/>
  <c r="AC3" i="6"/>
  <c r="F4" i="6"/>
  <c r="N4" i="6" s="1"/>
  <c r="H4" i="6"/>
  <c r="P4" i="6" s="1"/>
  <c r="F5" i="6"/>
  <c r="N5" i="6" s="1"/>
  <c r="H5" i="6"/>
  <c r="P5" i="6" s="1"/>
  <c r="F6" i="6"/>
  <c r="N6" i="6" s="1"/>
  <c r="H6" i="6"/>
  <c r="P6" i="6" s="1"/>
  <c r="F7" i="6"/>
  <c r="N7" i="6" s="1"/>
  <c r="H7" i="6"/>
  <c r="P7" i="6" s="1"/>
  <c r="F8" i="6"/>
  <c r="N8" i="6" s="1"/>
  <c r="H8" i="6"/>
  <c r="P8" i="6" s="1"/>
  <c r="F9" i="6"/>
  <c r="N9" i="6" s="1"/>
  <c r="H9" i="6"/>
  <c r="P9" i="6" s="1"/>
  <c r="F10" i="6"/>
  <c r="N10" i="6" s="1"/>
  <c r="H10" i="6"/>
  <c r="P10" i="6" s="1"/>
  <c r="F11" i="6"/>
  <c r="N11" i="6" s="1"/>
  <c r="H11" i="6"/>
  <c r="P11" i="6" s="1"/>
  <c r="F12" i="6"/>
  <c r="N12" i="6" s="1"/>
  <c r="H12" i="6"/>
  <c r="P12" i="6" s="1"/>
  <c r="F13" i="6"/>
  <c r="N13" i="6" s="1"/>
  <c r="H13" i="6"/>
  <c r="P13" i="6" s="1"/>
  <c r="F14" i="6"/>
  <c r="N14" i="6" s="1"/>
  <c r="H14" i="6"/>
  <c r="P14" i="6" s="1"/>
  <c r="F15" i="6"/>
  <c r="N15" i="6" s="1"/>
  <c r="H15" i="6"/>
  <c r="P15" i="6" s="1"/>
  <c r="F16" i="6"/>
  <c r="N16" i="6" s="1"/>
  <c r="H16" i="6"/>
  <c r="P16" i="6" s="1"/>
  <c r="F17" i="6"/>
  <c r="N17" i="6" s="1"/>
  <c r="H17" i="6"/>
  <c r="P17" i="6" s="1"/>
  <c r="F18" i="6"/>
  <c r="N18" i="6" s="1"/>
  <c r="H18" i="6"/>
  <c r="P18" i="6" s="1"/>
  <c r="F19" i="6"/>
  <c r="N19" i="6" s="1"/>
  <c r="H19" i="6"/>
  <c r="P19" i="6" s="1"/>
  <c r="F20" i="6"/>
  <c r="N20" i="6" s="1"/>
  <c r="H20" i="6"/>
  <c r="P20" i="6" s="1"/>
  <c r="F21" i="6"/>
  <c r="N21" i="6" s="1"/>
  <c r="H21" i="6"/>
  <c r="P21" i="6" s="1"/>
  <c r="F22" i="6"/>
  <c r="N22" i="6" s="1"/>
  <c r="H22" i="6"/>
  <c r="P22" i="6" s="1"/>
  <c r="F23" i="6"/>
  <c r="N23" i="6" s="1"/>
  <c r="H23" i="6"/>
  <c r="P23" i="6" s="1"/>
  <c r="F24" i="6"/>
  <c r="N24" i="6" s="1"/>
  <c r="H24" i="6"/>
  <c r="P24" i="6" s="1"/>
  <c r="F25" i="6"/>
  <c r="N25" i="6" s="1"/>
  <c r="H25" i="6"/>
  <c r="P25" i="6" s="1"/>
  <c r="F26" i="6"/>
  <c r="N26" i="6" s="1"/>
  <c r="H26" i="6"/>
  <c r="P26" i="6" s="1"/>
  <c r="F27" i="6"/>
  <c r="N27" i="6" s="1"/>
  <c r="H27" i="6"/>
  <c r="P27" i="6" s="1"/>
  <c r="F28" i="6"/>
  <c r="N28" i="6" s="1"/>
  <c r="H28" i="6"/>
  <c r="P28" i="6" s="1"/>
  <c r="F29" i="6"/>
  <c r="N29" i="6" s="1"/>
  <c r="H29" i="6"/>
  <c r="P29" i="6" s="1"/>
  <c r="F3" i="6"/>
  <c r="N3" i="6" s="1"/>
  <c r="H3" i="6"/>
  <c r="P3" i="6" s="1"/>
  <c r="D30" i="6"/>
  <c r="G30" i="6" l="1"/>
  <c r="O30" i="6" s="1"/>
  <c r="E30" i="6"/>
  <c r="F30" i="6" l="1"/>
  <c r="N30" i="6" s="1"/>
  <c r="M30" i="6"/>
  <c r="H30" i="6"/>
  <c r="P30" i="6" s="1"/>
</calcChain>
</file>

<file path=xl/sharedStrings.xml><?xml version="1.0" encoding="utf-8"?>
<sst xmlns="http://schemas.openxmlformats.org/spreadsheetml/2006/main" count="202" uniqueCount="76">
  <si>
    <t>REMEDIOS MONTANER</t>
  </si>
  <si>
    <t>LA FILA</t>
  </si>
  <si>
    <t>MARÍA INMACULADA</t>
  </si>
  <si>
    <t>RABISANCHO</t>
  </si>
  <si>
    <t>BIBLIOTECA</t>
  </si>
  <si>
    <t>EPA ALFALARES</t>
  </si>
  <si>
    <t>ORBA</t>
  </si>
  <si>
    <t>1A</t>
  </si>
  <si>
    <t>1B</t>
  </si>
  <si>
    <t>3U</t>
  </si>
  <si>
    <t>14A</t>
  </si>
  <si>
    <t>14B</t>
  </si>
  <si>
    <t>15U</t>
  </si>
  <si>
    <t>4A</t>
  </si>
  <si>
    <t>4B</t>
  </si>
  <si>
    <t>5A</t>
  </si>
  <si>
    <t>5B</t>
  </si>
  <si>
    <t>16A</t>
  </si>
  <si>
    <t>16B</t>
  </si>
  <si>
    <t>8U</t>
  </si>
  <si>
    <t>12A</t>
  </si>
  <si>
    <t>12B</t>
  </si>
  <si>
    <t>17U</t>
  </si>
  <si>
    <t>18A</t>
  </si>
  <si>
    <t>18B</t>
  </si>
  <si>
    <t>7U</t>
  </si>
  <si>
    <t>9U</t>
  </si>
  <si>
    <t>10U</t>
  </si>
  <si>
    <t>11U</t>
  </si>
  <si>
    <t>ELECTORES</t>
  </si>
  <si>
    <t>ELEC VOTAN MESA</t>
  </si>
  <si>
    <t>INTERVENTORES</t>
  </si>
  <si>
    <t>VOTOS EMITIDOS</t>
  </si>
  <si>
    <t>NULOS</t>
  </si>
  <si>
    <t>VOTOS VALIDOS</t>
  </si>
  <si>
    <t>BLANCOS</t>
  </si>
  <si>
    <t>2A</t>
  </si>
  <si>
    <t>2B</t>
  </si>
  <si>
    <t>6A</t>
  </si>
  <si>
    <t>6B</t>
  </si>
  <si>
    <t>ALTA EN EL CENSO ELECTORAL</t>
  </si>
  <si>
    <t>CORRECCIÓN DE ERRORES MATERIALES</t>
  </si>
  <si>
    <t>14C</t>
  </si>
  <si>
    <t>DIST</t>
  </si>
  <si>
    <t>SECC</t>
  </si>
  <si>
    <t>MESA</t>
  </si>
  <si>
    <t>CENSO</t>
  </si>
  <si>
    <t>AVANCE_1</t>
  </si>
  <si>
    <t>%</t>
  </si>
  <si>
    <t>AVANCE_2</t>
  </si>
  <si>
    <t>A</t>
  </si>
  <si>
    <t>B</t>
  </si>
  <si>
    <t>U</t>
  </si>
  <si>
    <t>C</t>
  </si>
  <si>
    <t>PARTIDO SOCIALISTA OBRERO ESPAÑOL (PSOE)</t>
  </si>
  <si>
    <t>VOX (VOX)</t>
  </si>
  <si>
    <t>PARTIDO POPULAR (PP)</t>
  </si>
  <si>
    <t>2023-2019</t>
  </si>
  <si>
    <t>MARIA INMACULADA</t>
  </si>
  <si>
    <t>EL SEQUER</t>
  </si>
  <si>
    <t>UNIDES PODEM - ESQUERRA UNIDA - ALIANZA VERDE (PODEM - EUPV - AV: UNIDAS)</t>
  </si>
  <si>
    <t>COMPROMIS PER ALFAFAR: ACORD PER GUANYAR (ACORD PER GUANYAR)</t>
  </si>
  <si>
    <t>UNION DE CIUDADANOS INDEPENDIENTES (UCIN)</t>
  </si>
  <si>
    <t>COMPROMÍS: MÉS-INICIATIVA-VERDSEQUO (COMPROMIS)</t>
  </si>
  <si>
    <t>REPÚBLICA VALENCIANA / PARTIT VALENCIANISTE EUROPEU (RVPVE)</t>
  </si>
  <si>
    <t>COALICIÓ UNITS (UNITS)</t>
  </si>
  <si>
    <t>PARTIDO COMUNISTA DE LOS PUEBLOS DE ESPAÑA (PCPE)</t>
  </si>
  <si>
    <t>DECIDIX (DECIDIX)</t>
  </si>
  <si>
    <t>UNIDES PODEM-ESQUERRA UNIDA (UP-EUPV)</t>
  </si>
  <si>
    <t>ESQUERRA REPUBLICANA DEL PAÍS VALENCIÀ (ERPV)</t>
  </si>
  <si>
    <t>PARTIDO ANIMALISTA CON EL MEDIO AMBIENTE (PACMA)</t>
  </si>
  <si>
    <t>CIUDADANOS-PARTIDO DE LA CIUDADANIA (Cs)</t>
  </si>
  <si>
    <t>ESCAÑOS EN BLANCO PARA DEJAR ESCAÑOS VACÍOS (ESCAÑOS EN BLANCO)</t>
  </si>
  <si>
    <t>ALIANZA POR EL COMERCIO Y LA VIVIENDA (ALIANZA C V)</t>
  </si>
  <si>
    <t>POR UN MUNDO MAS JUSTO (PUM+J)</t>
  </si>
  <si>
    <t>RECORTES CERO (RECORTES CERO)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</si>
</sst>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€-C0A];[Red]&quot;-&quot;#,##0.00&quot; &quot;[$€-C0A]"/>
  </numFmts>
  <fonts count="8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i/>
      <sz val="16"/>
      <color rgb="FF000000"/>
      <name val="Calibri"/>
      <family val="2"/>
    </font>
    <font>
      <b/>
      <i/>
      <u/>
      <sz val="11"/>
      <color rgb="FF000000"/>
      <name val="Calibri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4" fontId="3" fillId="0" borderId="0"/>
  </cellStyleXfs>
  <cellXfs count="4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10" fontId="0" fillId="0" borderId="0" xfId="0" applyNumberFormat="1"/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0" fillId="0" borderId="0" xfId="0" applyAlignment="1">
      <alignment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  <xf numFmtId="0" fontId="0" fillId="6" borderId="0" xfId="0" applyFill="1" applyAlignment="1">
      <alignment horizontal="center" vertical="center"/>
    </xf>
    <xf numFmtId="10" fontId="0" fillId="6" borderId="0" xfId="0" applyNumberFormat="1" applyFill="1" applyAlignment="1">
      <alignment horizontal="center" vertical="center"/>
    </xf>
    <xf numFmtId="0" fontId="6" fillId="6" borderId="0" xfId="0" applyFont="1" applyFill="1" applyAlignment="1">
      <alignment horizontal="center" textRotation="90" wrapText="1"/>
    </xf>
    <xf numFmtId="0" fontId="6" fillId="0" borderId="0" xfId="0" applyFont="1" applyAlignment="1">
      <alignment horizontal="center" textRotation="90" wrapText="1"/>
    </xf>
    <xf numFmtId="0" fontId="5" fillId="6" borderId="0" xfId="0" applyFont="1" applyFill="1" applyAlignment="1">
      <alignment horizontal="center" textRotation="90" wrapText="1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6" borderId="0" xfId="0" applyFill="1"/>
  </cellXfs>
  <cellStyles count="5">
    <cellStyle name="Heading" xfId="1" xr:uid="{00000000-0005-0000-0000-000000000000}"/>
    <cellStyle name="Heading1" xfId="2" xr:uid="{00000000-0005-0000-0000-000001000000}"/>
    <cellStyle name="Normal" xfId="0" builtinId="0" customBuiltin="1"/>
    <cellStyle name="Result" xfId="3" xr:uid="{00000000-0005-0000-0000-000003000000}"/>
    <cellStyle name="Result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AF30"/>
  <sheetViews>
    <sheetView tabSelected="1" workbookViewId="0">
      <selection activeCell="G31" sqref="G31"/>
    </sheetView>
  </sheetViews>
  <sheetFormatPr baseColWidth="10" defaultRowHeight="15" x14ac:dyDescent="0.25"/>
  <cols>
    <col min="3" max="3" width="5.85546875" customWidth="1"/>
  </cols>
  <sheetData>
    <row r="1" spans="1:32" x14ac:dyDescent="0.25">
      <c r="D1" s="31">
        <v>2023</v>
      </c>
      <c r="E1" s="31"/>
      <c r="F1" s="31"/>
      <c r="G1" s="31"/>
      <c r="H1" s="31"/>
      <c r="I1" s="32">
        <v>2019</v>
      </c>
      <c r="J1" s="32"/>
      <c r="K1" s="32"/>
      <c r="L1" s="32"/>
      <c r="M1" s="33" t="s">
        <v>57</v>
      </c>
      <c r="N1" s="33"/>
      <c r="O1" s="33"/>
      <c r="P1" s="33"/>
      <c r="U1" s="31">
        <v>2023</v>
      </c>
      <c r="V1" s="31"/>
      <c r="W1" s="31"/>
      <c r="X1" s="31"/>
      <c r="Y1" s="32">
        <v>2019</v>
      </c>
      <c r="Z1" s="32"/>
      <c r="AA1" s="32"/>
      <c r="AB1" s="32"/>
      <c r="AC1" s="33" t="s">
        <v>57</v>
      </c>
      <c r="AD1" s="33"/>
      <c r="AE1" s="33"/>
      <c r="AF1" s="33"/>
    </row>
    <row r="2" spans="1:32" x14ac:dyDescent="0.25">
      <c r="A2" t="s">
        <v>43</v>
      </c>
      <c r="B2" t="s">
        <v>44</v>
      </c>
      <c r="C2" t="s">
        <v>45</v>
      </c>
      <c r="D2" s="2" t="s">
        <v>46</v>
      </c>
      <c r="E2" s="2" t="s">
        <v>47</v>
      </c>
      <c r="F2" s="2" t="s">
        <v>48</v>
      </c>
      <c r="G2" s="2" t="s">
        <v>49</v>
      </c>
      <c r="H2" s="2" t="s">
        <v>48</v>
      </c>
      <c r="I2" s="2" t="s">
        <v>47</v>
      </c>
      <c r="J2" s="2" t="s">
        <v>48</v>
      </c>
      <c r="K2" s="2" t="s">
        <v>49</v>
      </c>
      <c r="L2" s="2" t="s">
        <v>48</v>
      </c>
      <c r="M2" s="2" t="s">
        <v>47</v>
      </c>
      <c r="N2" s="2" t="s">
        <v>48</v>
      </c>
      <c r="O2" s="2" t="s">
        <v>49</v>
      </c>
      <c r="P2" s="2" t="s">
        <v>48</v>
      </c>
      <c r="U2" s="2" t="s">
        <v>47</v>
      </c>
      <c r="V2" s="2" t="s">
        <v>48</v>
      </c>
      <c r="W2" s="2" t="s">
        <v>49</v>
      </c>
      <c r="X2" s="2" t="s">
        <v>48</v>
      </c>
      <c r="Y2" s="2" t="s">
        <v>47</v>
      </c>
      <c r="Z2" s="2" t="s">
        <v>48</v>
      </c>
      <c r="AA2" s="2" t="s">
        <v>49</v>
      </c>
      <c r="AB2" s="2" t="s">
        <v>48</v>
      </c>
      <c r="AC2" s="2" t="s">
        <v>47</v>
      </c>
      <c r="AD2" s="2" t="s">
        <v>48</v>
      </c>
      <c r="AE2" s="2" t="s">
        <v>49</v>
      </c>
      <c r="AF2" s="2" t="s">
        <v>48</v>
      </c>
    </row>
    <row r="3" spans="1:32" x14ac:dyDescent="0.25">
      <c r="A3">
        <v>1</v>
      </c>
      <c r="B3">
        <v>1</v>
      </c>
      <c r="C3" t="s">
        <v>50</v>
      </c>
      <c r="D3">
        <v>515</v>
      </c>
      <c r="E3">
        <v>256</v>
      </c>
      <c r="F3" s="3">
        <f t="shared" ref="F3:F30" si="0">E3/D3</f>
        <v>0.49708737864077668</v>
      </c>
      <c r="G3" s="48">
        <v>336</v>
      </c>
      <c r="H3" s="3">
        <f t="shared" ref="H3:H30" si="1">G3/D3</f>
        <v>0.65242718446601944</v>
      </c>
      <c r="I3">
        <v>254</v>
      </c>
      <c r="J3" s="3">
        <v>0.49034749034749037</v>
      </c>
      <c r="K3">
        <v>308</v>
      </c>
      <c r="L3" s="3">
        <v>0.59459459459459463</v>
      </c>
      <c r="M3">
        <v>0.59459459459459463</v>
      </c>
      <c r="N3" s="3">
        <f>F3-J3</f>
        <v>6.7398882932863113E-3</v>
      </c>
      <c r="O3">
        <f>G3-K3</f>
        <v>28</v>
      </c>
      <c r="P3" s="3">
        <f>H3-L3</f>
        <v>5.7832589871424811E-2</v>
      </c>
      <c r="S3" s="38" t="s">
        <v>0</v>
      </c>
      <c r="T3" s="14" t="s">
        <v>7</v>
      </c>
      <c r="U3" s="34">
        <f>E3+E4+E7+E24</f>
        <v>1028</v>
      </c>
      <c r="V3" s="35">
        <f>U3/($D3+$D4+$D7+$D24)</f>
        <v>0.44386873920552677</v>
      </c>
      <c r="W3" s="34">
        <f>G3+G4+G7+G24</f>
        <v>1309</v>
      </c>
      <c r="X3" s="35">
        <f>W3/($D3+$D4+$D7+$D24)</f>
        <v>0.56519861830742657</v>
      </c>
      <c r="Y3" s="34">
        <f>I3+I4+I7+I24</f>
        <v>929</v>
      </c>
      <c r="Z3" s="35">
        <v>0.3995698924731183</v>
      </c>
      <c r="AA3" s="34">
        <f>K3+K4+K7+K24</f>
        <v>1162</v>
      </c>
      <c r="AB3" s="35">
        <v>0.49978494623655911</v>
      </c>
      <c r="AC3" s="34">
        <f>U3-Y3</f>
        <v>99</v>
      </c>
      <c r="AD3" s="35">
        <f>V3-Z3</f>
        <v>4.429884673240847E-2</v>
      </c>
      <c r="AE3" s="34">
        <f>W3-AA3</f>
        <v>147</v>
      </c>
      <c r="AF3" s="35">
        <f>X3-AB3</f>
        <v>6.5413672070867457E-2</v>
      </c>
    </row>
    <row r="4" spans="1:32" x14ac:dyDescent="0.25">
      <c r="A4">
        <v>1</v>
      </c>
      <c r="B4">
        <v>1</v>
      </c>
      <c r="C4" t="s">
        <v>51</v>
      </c>
      <c r="D4">
        <v>565</v>
      </c>
      <c r="E4">
        <v>266</v>
      </c>
      <c r="F4" s="3">
        <f t="shared" si="0"/>
        <v>0.47079646017699117</v>
      </c>
      <c r="G4" s="48">
        <v>335</v>
      </c>
      <c r="H4" s="3">
        <f t="shared" si="1"/>
        <v>0.59292035398230092</v>
      </c>
      <c r="I4">
        <v>266</v>
      </c>
      <c r="J4" s="3">
        <v>0.4539249146757679</v>
      </c>
      <c r="K4">
        <v>318</v>
      </c>
      <c r="L4" s="3">
        <v>0.5426621160409556</v>
      </c>
      <c r="M4">
        <v>0.5426621160409556</v>
      </c>
      <c r="N4" s="3">
        <f t="shared" ref="N4:N30" si="2">F4-J4</f>
        <v>1.6871545501223273E-2</v>
      </c>
      <c r="O4">
        <f t="shared" ref="O4:O30" si="3">G4-K4</f>
        <v>17</v>
      </c>
      <c r="P4" s="3">
        <f t="shared" ref="P4:P30" si="4">H4-L4</f>
        <v>5.0258237941345318E-2</v>
      </c>
      <c r="S4" s="38"/>
      <c r="T4" s="15" t="s">
        <v>8</v>
      </c>
      <c r="U4" s="34"/>
      <c r="V4" s="35"/>
      <c r="W4" s="34"/>
      <c r="X4" s="35"/>
      <c r="Y4" s="34"/>
      <c r="Z4" s="35"/>
      <c r="AA4" s="34"/>
      <c r="AB4" s="35"/>
      <c r="AC4" s="34"/>
      <c r="AD4" s="35"/>
      <c r="AE4" s="34"/>
      <c r="AF4" s="35"/>
    </row>
    <row r="5" spans="1:32" x14ac:dyDescent="0.25">
      <c r="A5">
        <v>1</v>
      </c>
      <c r="B5">
        <v>2</v>
      </c>
      <c r="C5" t="s">
        <v>50</v>
      </c>
      <c r="D5">
        <v>417</v>
      </c>
      <c r="E5">
        <v>181</v>
      </c>
      <c r="F5" s="3">
        <f t="shared" si="0"/>
        <v>0.43405275779376501</v>
      </c>
      <c r="G5" s="48">
        <v>237</v>
      </c>
      <c r="H5" s="3">
        <f t="shared" si="1"/>
        <v>0.56834532374100721</v>
      </c>
      <c r="I5">
        <v>168</v>
      </c>
      <c r="J5" s="3">
        <v>0.39436619718309857</v>
      </c>
      <c r="K5">
        <v>214</v>
      </c>
      <c r="L5" s="3">
        <v>0.50234741784037562</v>
      </c>
      <c r="M5">
        <v>0.50234741784037562</v>
      </c>
      <c r="N5" s="3">
        <f t="shared" si="2"/>
        <v>3.9686560610666444E-2</v>
      </c>
      <c r="O5">
        <f t="shared" si="3"/>
        <v>23</v>
      </c>
      <c r="P5" s="3">
        <f t="shared" si="4"/>
        <v>6.5997905900631593E-2</v>
      </c>
      <c r="S5" s="38"/>
      <c r="T5" s="15" t="s">
        <v>9</v>
      </c>
      <c r="U5" s="34"/>
      <c r="V5" s="35"/>
      <c r="W5" s="34"/>
      <c r="X5" s="35"/>
      <c r="Y5" s="34"/>
      <c r="Z5" s="35"/>
      <c r="AA5" s="34"/>
      <c r="AB5" s="35"/>
      <c r="AC5" s="34"/>
      <c r="AD5" s="35"/>
      <c r="AE5" s="34"/>
      <c r="AF5" s="35"/>
    </row>
    <row r="6" spans="1:32" x14ac:dyDescent="0.25">
      <c r="A6">
        <v>1</v>
      </c>
      <c r="B6">
        <v>2</v>
      </c>
      <c r="C6" t="s">
        <v>51</v>
      </c>
      <c r="D6">
        <v>464</v>
      </c>
      <c r="E6">
        <v>191</v>
      </c>
      <c r="F6" s="3">
        <f t="shared" si="0"/>
        <v>0.41163793103448276</v>
      </c>
      <c r="G6" s="48">
        <v>241</v>
      </c>
      <c r="H6" s="3">
        <f t="shared" si="1"/>
        <v>0.5193965517241379</v>
      </c>
      <c r="I6">
        <v>170</v>
      </c>
      <c r="J6" s="3">
        <v>0.36559139784946237</v>
      </c>
      <c r="K6">
        <v>223</v>
      </c>
      <c r="L6" s="3">
        <v>0.47956989247311826</v>
      </c>
      <c r="M6">
        <v>0.47956989247311826</v>
      </c>
      <c r="N6" s="3">
        <f t="shared" si="2"/>
        <v>4.6046533185020389E-2</v>
      </c>
      <c r="O6">
        <f t="shared" si="3"/>
        <v>18</v>
      </c>
      <c r="P6" s="3">
        <f t="shared" si="4"/>
        <v>3.9826659251019636E-2</v>
      </c>
      <c r="S6" s="38"/>
      <c r="T6" s="15" t="s">
        <v>12</v>
      </c>
      <c r="U6" s="34"/>
      <c r="V6" s="35"/>
      <c r="W6" s="34"/>
      <c r="X6" s="35"/>
      <c r="Y6" s="34"/>
      <c r="Z6" s="35"/>
      <c r="AA6" s="34"/>
      <c r="AB6" s="35"/>
      <c r="AC6" s="34"/>
      <c r="AD6" s="35"/>
      <c r="AE6" s="34"/>
      <c r="AF6" s="35"/>
    </row>
    <row r="7" spans="1:32" x14ac:dyDescent="0.25">
      <c r="A7">
        <v>1</v>
      </c>
      <c r="B7">
        <v>3</v>
      </c>
      <c r="C7" t="s">
        <v>52</v>
      </c>
      <c r="D7">
        <v>611</v>
      </c>
      <c r="E7">
        <v>254</v>
      </c>
      <c r="F7" s="3">
        <f t="shared" si="0"/>
        <v>0.41571194762684122</v>
      </c>
      <c r="G7" s="48">
        <v>307</v>
      </c>
      <c r="H7" s="3">
        <f t="shared" si="1"/>
        <v>0.50245499181669395</v>
      </c>
      <c r="I7">
        <v>193</v>
      </c>
      <c r="J7" s="3">
        <v>0.31900826446280994</v>
      </c>
      <c r="K7">
        <v>261</v>
      </c>
      <c r="L7" s="3">
        <v>0.43140495867768597</v>
      </c>
      <c r="M7">
        <v>0.43140495867768597</v>
      </c>
      <c r="N7" s="3">
        <f t="shared" si="2"/>
        <v>9.6703683164031273E-2</v>
      </c>
      <c r="O7">
        <f t="shared" si="3"/>
        <v>46</v>
      </c>
      <c r="P7" s="3">
        <f t="shared" si="4"/>
        <v>7.1050033139007984E-2</v>
      </c>
      <c r="S7" s="37" t="s">
        <v>1</v>
      </c>
      <c r="T7" s="5" t="s">
        <v>13</v>
      </c>
      <c r="U7" s="39">
        <f>E8+E9+E10+E11</f>
        <v>1171</v>
      </c>
      <c r="V7" s="40">
        <f>U7/($D8+$D9+$D10+$D11)</f>
        <v>0.42182997118155618</v>
      </c>
      <c r="W7" s="39">
        <f>G8+G9+G10+G11</f>
        <v>1584</v>
      </c>
      <c r="X7" s="40">
        <f>W7/($D8+$D9+$D10+$D11)</f>
        <v>0.57060518731988474</v>
      </c>
      <c r="Y7" s="39">
        <f>I8+I9+I10+I11</f>
        <v>1079</v>
      </c>
      <c r="Z7" s="40">
        <v>0.39336492890995262</v>
      </c>
      <c r="AA7" s="39">
        <f>K8+K9+K10+K11</f>
        <v>1394</v>
      </c>
      <c r="AB7" s="40">
        <v>0.50820269777615745</v>
      </c>
      <c r="AC7" s="39">
        <f>U7-Y7</f>
        <v>92</v>
      </c>
      <c r="AD7" s="40">
        <f>V7-Z7</f>
        <v>2.8465042271603569E-2</v>
      </c>
      <c r="AE7" s="39">
        <f>W7-AA7</f>
        <v>190</v>
      </c>
      <c r="AF7" s="40">
        <f>X7-AB7</f>
        <v>6.2402489543727291E-2</v>
      </c>
    </row>
    <row r="8" spans="1:32" x14ac:dyDescent="0.25">
      <c r="A8">
        <v>1</v>
      </c>
      <c r="B8">
        <v>4</v>
      </c>
      <c r="C8" t="s">
        <v>50</v>
      </c>
      <c r="D8">
        <v>634</v>
      </c>
      <c r="E8">
        <v>252</v>
      </c>
      <c r="F8" s="3">
        <f t="shared" si="0"/>
        <v>0.39747634069400634</v>
      </c>
      <c r="G8" s="48">
        <v>352</v>
      </c>
      <c r="H8" s="3">
        <f t="shared" si="1"/>
        <v>0.55520504731861198</v>
      </c>
      <c r="I8">
        <v>243</v>
      </c>
      <c r="J8" s="3">
        <v>0.39067524115755625</v>
      </c>
      <c r="K8">
        <v>303</v>
      </c>
      <c r="L8" s="3">
        <v>0.48713826366559487</v>
      </c>
      <c r="M8">
        <v>0.48713826366559487</v>
      </c>
      <c r="N8" s="3">
        <f t="shared" si="2"/>
        <v>6.8010995364500837E-3</v>
      </c>
      <c r="O8">
        <f t="shared" si="3"/>
        <v>49</v>
      </c>
      <c r="P8" s="3">
        <f t="shared" si="4"/>
        <v>6.8066783653017104E-2</v>
      </c>
      <c r="S8" s="37"/>
      <c r="T8" s="5" t="s">
        <v>14</v>
      </c>
      <c r="U8" s="39"/>
      <c r="V8" s="40"/>
      <c r="W8" s="39"/>
      <c r="X8" s="40"/>
      <c r="Y8" s="39"/>
      <c r="Z8" s="40"/>
      <c r="AA8" s="39"/>
      <c r="AB8" s="40"/>
      <c r="AC8" s="39"/>
      <c r="AD8" s="40"/>
      <c r="AE8" s="39"/>
      <c r="AF8" s="40"/>
    </row>
    <row r="9" spans="1:32" x14ac:dyDescent="0.25">
      <c r="A9">
        <v>1</v>
      </c>
      <c r="B9">
        <v>4</v>
      </c>
      <c r="C9" t="s">
        <v>51</v>
      </c>
      <c r="D9">
        <v>808</v>
      </c>
      <c r="E9">
        <v>333</v>
      </c>
      <c r="F9" s="3">
        <f t="shared" si="0"/>
        <v>0.41212871287128711</v>
      </c>
      <c r="G9" s="48">
        <v>424</v>
      </c>
      <c r="H9" s="3">
        <f t="shared" si="1"/>
        <v>0.52475247524752477</v>
      </c>
      <c r="I9">
        <v>317</v>
      </c>
      <c r="J9" s="3">
        <v>0.38705738705738707</v>
      </c>
      <c r="K9">
        <v>406</v>
      </c>
      <c r="L9" s="3">
        <v>0.49572649572649574</v>
      </c>
      <c r="M9">
        <v>0.49572649572649574</v>
      </c>
      <c r="N9" s="3">
        <f t="shared" si="2"/>
        <v>2.5071325813900036E-2</v>
      </c>
      <c r="O9">
        <f t="shared" si="3"/>
        <v>18</v>
      </c>
      <c r="P9" s="3">
        <f t="shared" si="4"/>
        <v>2.9025979521029033E-2</v>
      </c>
      <c r="S9" s="37"/>
      <c r="T9" s="5" t="s">
        <v>15</v>
      </c>
      <c r="U9" s="39"/>
      <c r="V9" s="40"/>
      <c r="W9" s="39"/>
      <c r="X9" s="40"/>
      <c r="Y9" s="39"/>
      <c r="Z9" s="40"/>
      <c r="AA9" s="39"/>
      <c r="AB9" s="40"/>
      <c r="AC9" s="39"/>
      <c r="AD9" s="40"/>
      <c r="AE9" s="39"/>
      <c r="AF9" s="40"/>
    </row>
    <row r="10" spans="1:32" x14ac:dyDescent="0.25">
      <c r="A10">
        <v>1</v>
      </c>
      <c r="B10">
        <v>5</v>
      </c>
      <c r="C10" t="s">
        <v>50</v>
      </c>
      <c r="D10">
        <v>619</v>
      </c>
      <c r="E10">
        <v>277</v>
      </c>
      <c r="F10" s="3">
        <f t="shared" si="0"/>
        <v>0.44749596122778673</v>
      </c>
      <c r="G10" s="48">
        <v>364</v>
      </c>
      <c r="H10" s="3">
        <f t="shared" si="1"/>
        <v>0.58804523424878841</v>
      </c>
      <c r="I10">
        <v>250</v>
      </c>
      <c r="J10" s="3">
        <v>0.41050903119868637</v>
      </c>
      <c r="K10">
        <v>309</v>
      </c>
      <c r="L10" s="3">
        <v>0.5073891625615764</v>
      </c>
      <c r="M10">
        <v>0.5073891625615764</v>
      </c>
      <c r="N10" s="3">
        <f t="shared" si="2"/>
        <v>3.6986930029100362E-2</v>
      </c>
      <c r="O10">
        <f t="shared" si="3"/>
        <v>55</v>
      </c>
      <c r="P10" s="3">
        <f t="shared" si="4"/>
        <v>8.0656071687212005E-2</v>
      </c>
      <c r="S10" s="37"/>
      <c r="T10" s="5" t="s">
        <v>16</v>
      </c>
      <c r="U10" s="39"/>
      <c r="V10" s="40"/>
      <c r="W10" s="39"/>
      <c r="X10" s="40"/>
      <c r="Y10" s="39"/>
      <c r="Z10" s="40"/>
      <c r="AA10" s="39"/>
      <c r="AB10" s="40"/>
      <c r="AC10" s="39"/>
      <c r="AD10" s="40"/>
      <c r="AE10" s="39"/>
      <c r="AF10" s="40"/>
    </row>
    <row r="11" spans="1:32" x14ac:dyDescent="0.25">
      <c r="A11">
        <v>1</v>
      </c>
      <c r="B11">
        <v>5</v>
      </c>
      <c r="C11" t="s">
        <v>51</v>
      </c>
      <c r="D11">
        <v>715</v>
      </c>
      <c r="E11">
        <v>309</v>
      </c>
      <c r="F11" s="3">
        <f t="shared" si="0"/>
        <v>0.43216783216783217</v>
      </c>
      <c r="G11" s="48">
        <v>444</v>
      </c>
      <c r="H11" s="3">
        <f t="shared" si="1"/>
        <v>0.62097902097902102</v>
      </c>
      <c r="I11">
        <v>269</v>
      </c>
      <c r="J11" s="3">
        <v>0.38816738816738816</v>
      </c>
      <c r="K11">
        <v>376</v>
      </c>
      <c r="L11" s="3">
        <v>0.54256854256854259</v>
      </c>
      <c r="M11">
        <v>0.54256854256854259</v>
      </c>
      <c r="N11" s="3">
        <f t="shared" si="2"/>
        <v>4.4000444000444006E-2</v>
      </c>
      <c r="O11">
        <f t="shared" si="3"/>
        <v>68</v>
      </c>
      <c r="P11" s="3">
        <f t="shared" si="4"/>
        <v>7.8410478410478435E-2</v>
      </c>
      <c r="S11" s="36" t="s">
        <v>58</v>
      </c>
      <c r="T11" s="15" t="s">
        <v>38</v>
      </c>
      <c r="U11" s="34">
        <f>E12+E13+E25+E26</f>
        <v>811</v>
      </c>
      <c r="V11" s="35">
        <f>U11/($D12+$D13+$D25+$D26)</f>
        <v>0.40088976767177459</v>
      </c>
      <c r="W11" s="34">
        <f>G12+G13+G25+G26</f>
        <v>1036</v>
      </c>
      <c r="X11" s="35">
        <f>W11/($D12+$D13+$D25+$D26)</f>
        <v>0.51211072664359858</v>
      </c>
      <c r="Y11" s="34">
        <f>I12+I13+I25+I26</f>
        <v>719</v>
      </c>
      <c r="Z11" s="35">
        <v>0.36386639676113358</v>
      </c>
      <c r="AA11" s="34">
        <f>K12+K13+K25+K26</f>
        <v>906</v>
      </c>
      <c r="AB11" s="35">
        <v>0.458502024291498</v>
      </c>
      <c r="AC11" s="34">
        <f>U11-Y11</f>
        <v>92</v>
      </c>
      <c r="AD11" s="35">
        <f>V11-Z11</f>
        <v>3.7023370910641007E-2</v>
      </c>
      <c r="AE11" s="34">
        <f>W11-AA11</f>
        <v>130</v>
      </c>
      <c r="AF11" s="35">
        <f>X11-AB11</f>
        <v>5.3608702352100579E-2</v>
      </c>
    </row>
    <row r="12" spans="1:32" x14ac:dyDescent="0.25">
      <c r="A12">
        <v>1</v>
      </c>
      <c r="B12">
        <v>6</v>
      </c>
      <c r="C12" t="s">
        <v>50</v>
      </c>
      <c r="D12">
        <v>402</v>
      </c>
      <c r="E12">
        <v>148</v>
      </c>
      <c r="F12" s="3">
        <f t="shared" si="0"/>
        <v>0.36815920398009949</v>
      </c>
      <c r="G12" s="48">
        <v>198</v>
      </c>
      <c r="H12" s="3">
        <f t="shared" si="1"/>
        <v>0.4925373134328358</v>
      </c>
      <c r="I12">
        <v>137</v>
      </c>
      <c r="J12" s="3">
        <v>0.35309278350515466</v>
      </c>
      <c r="K12">
        <v>169</v>
      </c>
      <c r="L12" s="3">
        <v>0.43556701030927836</v>
      </c>
      <c r="M12">
        <v>0.43556701030927836</v>
      </c>
      <c r="N12" s="3">
        <f t="shared" si="2"/>
        <v>1.506642047494483E-2</v>
      </c>
      <c r="O12">
        <f t="shared" si="3"/>
        <v>29</v>
      </c>
      <c r="P12" s="3">
        <f t="shared" si="4"/>
        <v>5.6970303123557442E-2</v>
      </c>
      <c r="S12" s="36"/>
      <c r="T12" s="15" t="s">
        <v>39</v>
      </c>
      <c r="U12" s="34"/>
      <c r="V12" s="35"/>
      <c r="W12" s="34"/>
      <c r="X12" s="35"/>
      <c r="Y12" s="34"/>
      <c r="Z12" s="35"/>
      <c r="AA12" s="34"/>
      <c r="AB12" s="35"/>
      <c r="AC12" s="34"/>
      <c r="AD12" s="35"/>
      <c r="AE12" s="34"/>
      <c r="AF12" s="35"/>
    </row>
    <row r="13" spans="1:32" x14ac:dyDescent="0.25">
      <c r="A13">
        <v>1</v>
      </c>
      <c r="B13">
        <v>6</v>
      </c>
      <c r="C13" t="s">
        <v>51</v>
      </c>
      <c r="D13">
        <v>530</v>
      </c>
      <c r="E13">
        <v>220</v>
      </c>
      <c r="F13" s="3">
        <f t="shared" si="0"/>
        <v>0.41509433962264153</v>
      </c>
      <c r="G13" s="48">
        <v>275</v>
      </c>
      <c r="H13" s="3">
        <f t="shared" si="1"/>
        <v>0.51886792452830188</v>
      </c>
      <c r="I13">
        <v>181</v>
      </c>
      <c r="J13" s="3">
        <v>0.36639676113360325</v>
      </c>
      <c r="K13">
        <v>229</v>
      </c>
      <c r="L13" s="3">
        <v>0.46356275303643724</v>
      </c>
      <c r="M13">
        <v>0.46356275303643724</v>
      </c>
      <c r="N13" s="3">
        <f t="shared" si="2"/>
        <v>4.8697578489038273E-2</v>
      </c>
      <c r="O13">
        <f t="shared" si="3"/>
        <v>46</v>
      </c>
      <c r="P13" s="3">
        <f t="shared" si="4"/>
        <v>5.5305171491864646E-2</v>
      </c>
      <c r="S13" s="36"/>
      <c r="T13" s="15" t="s">
        <v>17</v>
      </c>
      <c r="U13" s="34"/>
      <c r="V13" s="35"/>
      <c r="W13" s="34"/>
      <c r="X13" s="35"/>
      <c r="Y13" s="34"/>
      <c r="Z13" s="35"/>
      <c r="AA13" s="34"/>
      <c r="AB13" s="35"/>
      <c r="AC13" s="34"/>
      <c r="AD13" s="35"/>
      <c r="AE13" s="34"/>
      <c r="AF13" s="35"/>
    </row>
    <row r="14" spans="1:32" x14ac:dyDescent="0.25">
      <c r="A14">
        <v>1</v>
      </c>
      <c r="B14">
        <v>7</v>
      </c>
      <c r="C14" t="s">
        <v>52</v>
      </c>
      <c r="D14">
        <v>631</v>
      </c>
      <c r="E14">
        <v>259</v>
      </c>
      <c r="F14" s="3">
        <f t="shared" si="0"/>
        <v>0.41045958795562598</v>
      </c>
      <c r="G14" s="48">
        <v>335</v>
      </c>
      <c r="H14" s="3">
        <f t="shared" si="1"/>
        <v>0.53090332805071316</v>
      </c>
      <c r="I14">
        <v>244</v>
      </c>
      <c r="J14" s="3">
        <v>0.38485804416403785</v>
      </c>
      <c r="K14">
        <v>310</v>
      </c>
      <c r="L14" s="3">
        <v>0.48895899053627762</v>
      </c>
      <c r="M14">
        <v>0.48895899053627762</v>
      </c>
      <c r="N14" s="3">
        <f t="shared" si="2"/>
        <v>2.5601543791588133E-2</v>
      </c>
      <c r="O14">
        <f t="shared" si="3"/>
        <v>25</v>
      </c>
      <c r="P14" s="3">
        <f t="shared" si="4"/>
        <v>4.1944337514435548E-2</v>
      </c>
      <c r="S14" s="36"/>
      <c r="T14" s="15" t="s">
        <v>18</v>
      </c>
      <c r="U14" s="34"/>
      <c r="V14" s="35"/>
      <c r="W14" s="34"/>
      <c r="X14" s="35"/>
      <c r="Y14" s="34"/>
      <c r="Z14" s="35"/>
      <c r="AA14" s="34"/>
      <c r="AB14" s="35"/>
      <c r="AC14" s="34"/>
      <c r="AD14" s="35"/>
      <c r="AE14" s="34"/>
      <c r="AF14" s="35"/>
    </row>
    <row r="15" spans="1:32" x14ac:dyDescent="0.25">
      <c r="A15">
        <v>1</v>
      </c>
      <c r="B15">
        <v>8</v>
      </c>
      <c r="C15" t="s">
        <v>52</v>
      </c>
      <c r="D15">
        <v>599</v>
      </c>
      <c r="E15">
        <v>226</v>
      </c>
      <c r="F15" s="3">
        <f t="shared" si="0"/>
        <v>0.37729549248747912</v>
      </c>
      <c r="G15" s="48">
        <v>294</v>
      </c>
      <c r="H15" s="3">
        <f t="shared" si="1"/>
        <v>0.49081803005008345</v>
      </c>
      <c r="I15">
        <v>217</v>
      </c>
      <c r="J15" s="3">
        <v>0.37221269296740994</v>
      </c>
      <c r="K15">
        <v>265</v>
      </c>
      <c r="L15" s="3">
        <v>0.45454545454545453</v>
      </c>
      <c r="M15">
        <v>0.45454545454545453</v>
      </c>
      <c r="N15" s="3">
        <f t="shared" si="2"/>
        <v>5.0827995200691811E-3</v>
      </c>
      <c r="O15">
        <f t="shared" si="3"/>
        <v>29</v>
      </c>
      <c r="P15" s="3">
        <f t="shared" si="4"/>
        <v>3.6272575504628923E-2</v>
      </c>
      <c r="S15" s="37" t="s">
        <v>3</v>
      </c>
      <c r="T15" s="5" t="s">
        <v>19</v>
      </c>
      <c r="U15" s="39">
        <f>E15+E19+E20</f>
        <v>633</v>
      </c>
      <c r="V15" s="40">
        <f>U15/($D15+$D19+$D20)</f>
        <v>0.41399607586657944</v>
      </c>
      <c r="W15" s="39">
        <f>G15+G19+G20</f>
        <v>791</v>
      </c>
      <c r="X15" s="40">
        <f>W15/($D15+$D19+$D20)</f>
        <v>0.51733158927403533</v>
      </c>
      <c r="Y15" s="39">
        <f>I15+I19+I20</f>
        <v>593</v>
      </c>
      <c r="Z15" s="40">
        <v>0.39401993355481729</v>
      </c>
      <c r="AA15" s="39">
        <f>K15+K19+K20</f>
        <v>731</v>
      </c>
      <c r="AB15" s="40">
        <v>0.48571428571428571</v>
      </c>
      <c r="AC15" s="39">
        <f>U15-Y15</f>
        <v>40</v>
      </c>
      <c r="AD15" s="40">
        <f>V15-Z15</f>
        <v>1.9976142311762146E-2</v>
      </c>
      <c r="AE15" s="39">
        <f>W15-AA15</f>
        <v>60</v>
      </c>
      <c r="AF15" s="40">
        <f>X15-AB15</f>
        <v>3.1617303559749621E-2</v>
      </c>
    </row>
    <row r="16" spans="1:32" x14ac:dyDescent="0.25">
      <c r="A16">
        <v>1</v>
      </c>
      <c r="B16">
        <v>9</v>
      </c>
      <c r="C16" t="s">
        <v>52</v>
      </c>
      <c r="D16">
        <v>698</v>
      </c>
      <c r="E16">
        <v>279</v>
      </c>
      <c r="F16" s="3">
        <f t="shared" si="0"/>
        <v>0.39971346704871058</v>
      </c>
      <c r="G16" s="48">
        <v>357</v>
      </c>
      <c r="H16" s="3">
        <f t="shared" si="1"/>
        <v>0.51146131805157591</v>
      </c>
      <c r="I16">
        <v>281</v>
      </c>
      <c r="J16" s="3">
        <v>0.40489913544668588</v>
      </c>
      <c r="K16">
        <v>351</v>
      </c>
      <c r="L16" s="3">
        <v>0.50576368876080691</v>
      </c>
      <c r="M16">
        <v>0.50576368876080691</v>
      </c>
      <c r="N16" s="3">
        <f t="shared" si="2"/>
        <v>-5.185668397975296E-3</v>
      </c>
      <c r="O16">
        <f t="shared" si="3"/>
        <v>6</v>
      </c>
      <c r="P16" s="3">
        <f t="shared" si="4"/>
        <v>5.6976292907690018E-3</v>
      </c>
      <c r="S16" s="37"/>
      <c r="T16" s="5" t="s">
        <v>20</v>
      </c>
      <c r="U16" s="39"/>
      <c r="V16" s="40"/>
      <c r="W16" s="39"/>
      <c r="X16" s="40"/>
      <c r="Y16" s="39"/>
      <c r="Z16" s="40"/>
      <c r="AA16" s="39"/>
      <c r="AB16" s="40"/>
      <c r="AC16" s="39"/>
      <c r="AD16" s="40"/>
      <c r="AE16" s="39"/>
      <c r="AF16" s="40"/>
    </row>
    <row r="17" spans="1:32" x14ac:dyDescent="0.25">
      <c r="A17">
        <v>1</v>
      </c>
      <c r="B17">
        <v>10</v>
      </c>
      <c r="C17" t="s">
        <v>52</v>
      </c>
      <c r="D17">
        <v>611</v>
      </c>
      <c r="E17">
        <v>224</v>
      </c>
      <c r="F17" s="3">
        <f t="shared" si="0"/>
        <v>0.36661211129296234</v>
      </c>
      <c r="G17" s="48">
        <v>300</v>
      </c>
      <c r="H17" s="3">
        <f t="shared" si="1"/>
        <v>0.49099836333878888</v>
      </c>
      <c r="I17">
        <v>230</v>
      </c>
      <c r="J17" s="3">
        <v>0.37953795379537952</v>
      </c>
      <c r="K17">
        <v>299</v>
      </c>
      <c r="L17" s="3">
        <v>0.49339933993399337</v>
      </c>
      <c r="M17">
        <v>0.49339933993399337</v>
      </c>
      <c r="N17" s="3">
        <f t="shared" si="2"/>
        <v>-1.2925842502417184E-2</v>
      </c>
      <c r="O17">
        <f t="shared" si="3"/>
        <v>1</v>
      </c>
      <c r="P17" s="3">
        <f t="shared" si="4"/>
        <v>-2.4009765952044959E-3</v>
      </c>
      <c r="S17" s="37"/>
      <c r="T17" s="5" t="s">
        <v>21</v>
      </c>
      <c r="U17" s="39"/>
      <c r="V17" s="40"/>
      <c r="W17" s="39"/>
      <c r="X17" s="40"/>
      <c r="Y17" s="39"/>
      <c r="Z17" s="40"/>
      <c r="AA17" s="39"/>
      <c r="AB17" s="40"/>
      <c r="AC17" s="39"/>
      <c r="AD17" s="40"/>
      <c r="AE17" s="39"/>
      <c r="AF17" s="40"/>
    </row>
    <row r="18" spans="1:32" x14ac:dyDescent="0.25">
      <c r="A18">
        <v>1</v>
      </c>
      <c r="B18">
        <v>11</v>
      </c>
      <c r="C18" t="s">
        <v>52</v>
      </c>
      <c r="D18">
        <v>594</v>
      </c>
      <c r="E18">
        <v>237</v>
      </c>
      <c r="F18" s="3">
        <f t="shared" si="0"/>
        <v>0.39898989898989901</v>
      </c>
      <c r="G18" s="48">
        <v>298</v>
      </c>
      <c r="H18" s="3">
        <f t="shared" si="1"/>
        <v>0.50168350168350173</v>
      </c>
      <c r="I18">
        <v>212</v>
      </c>
      <c r="J18" s="3">
        <v>0.35215946843853818</v>
      </c>
      <c r="K18">
        <v>263</v>
      </c>
      <c r="L18" s="3">
        <v>0.43687707641196011</v>
      </c>
      <c r="M18">
        <v>0.43687707641196011</v>
      </c>
      <c r="N18" s="3">
        <f t="shared" si="2"/>
        <v>4.6830430551360824E-2</v>
      </c>
      <c r="O18">
        <f t="shared" si="3"/>
        <v>35</v>
      </c>
      <c r="P18" s="3">
        <f t="shared" si="4"/>
        <v>6.4806425271541623E-2</v>
      </c>
      <c r="S18" s="36" t="s">
        <v>4</v>
      </c>
      <c r="T18" s="15" t="s">
        <v>36</v>
      </c>
      <c r="U18" s="34">
        <f>E5+E6+E27</f>
        <v>616</v>
      </c>
      <c r="V18" s="35">
        <f>U18/($D5+$D6+$D27)</f>
        <v>0.41148964595858384</v>
      </c>
      <c r="W18" s="34">
        <f>G5+G6+G27</f>
        <v>791</v>
      </c>
      <c r="X18" s="35">
        <f>W18/($D5+$D6+$D27)</f>
        <v>0.52839011356045429</v>
      </c>
      <c r="Y18" s="34">
        <f>I5+I6+I27</f>
        <v>541</v>
      </c>
      <c r="Z18" s="35">
        <v>0.36852861035422341</v>
      </c>
      <c r="AA18" s="34">
        <f>K5+K6+K27</f>
        <v>699</v>
      </c>
      <c r="AB18" s="35">
        <v>0.47615803814713897</v>
      </c>
      <c r="AC18" s="34">
        <f>U18-Y18</f>
        <v>75</v>
      </c>
      <c r="AD18" s="35">
        <f>V18-Z18</f>
        <v>4.2961035604360431E-2</v>
      </c>
      <c r="AE18" s="34">
        <f>W18-AA18</f>
        <v>92</v>
      </c>
      <c r="AF18" s="35">
        <f>X18-AB18</f>
        <v>5.2232075413315315E-2</v>
      </c>
    </row>
    <row r="19" spans="1:32" x14ac:dyDescent="0.25">
      <c r="A19">
        <v>1</v>
      </c>
      <c r="B19">
        <v>12</v>
      </c>
      <c r="C19" t="s">
        <v>50</v>
      </c>
      <c r="D19">
        <v>430</v>
      </c>
      <c r="E19">
        <v>201</v>
      </c>
      <c r="F19" s="3">
        <f t="shared" si="0"/>
        <v>0.46744186046511627</v>
      </c>
      <c r="G19" s="48">
        <v>238</v>
      </c>
      <c r="H19" s="3">
        <f t="shared" si="1"/>
        <v>0.55348837209302326</v>
      </c>
      <c r="I19">
        <v>168</v>
      </c>
      <c r="J19" s="3">
        <v>0.38799076212471134</v>
      </c>
      <c r="K19">
        <v>217</v>
      </c>
      <c r="L19" s="3">
        <v>0.50115473441108549</v>
      </c>
      <c r="M19">
        <v>0.50115473441108549</v>
      </c>
      <c r="N19" s="3">
        <f t="shared" si="2"/>
        <v>7.9451098340404924E-2</v>
      </c>
      <c r="O19">
        <f t="shared" si="3"/>
        <v>21</v>
      </c>
      <c r="P19" s="3">
        <f t="shared" si="4"/>
        <v>5.2333637681937772E-2</v>
      </c>
      <c r="S19" s="36"/>
      <c r="T19" s="15" t="s">
        <v>37</v>
      </c>
      <c r="U19" s="34"/>
      <c r="V19" s="35"/>
      <c r="W19" s="34"/>
      <c r="X19" s="35"/>
      <c r="Y19" s="34"/>
      <c r="Z19" s="35"/>
      <c r="AA19" s="34"/>
      <c r="AB19" s="35"/>
      <c r="AC19" s="34"/>
      <c r="AD19" s="35"/>
      <c r="AE19" s="34"/>
      <c r="AF19" s="35"/>
    </row>
    <row r="20" spans="1:32" x14ac:dyDescent="0.25">
      <c r="A20">
        <v>1</v>
      </c>
      <c r="B20">
        <v>12</v>
      </c>
      <c r="C20" t="s">
        <v>51</v>
      </c>
      <c r="D20">
        <v>500</v>
      </c>
      <c r="E20">
        <v>206</v>
      </c>
      <c r="F20" s="3">
        <f t="shared" si="0"/>
        <v>0.41199999999999998</v>
      </c>
      <c r="G20" s="48">
        <v>259</v>
      </c>
      <c r="H20" s="3">
        <f t="shared" si="1"/>
        <v>0.51800000000000002</v>
      </c>
      <c r="I20">
        <v>208</v>
      </c>
      <c r="J20" s="3">
        <v>0.42535787321063395</v>
      </c>
      <c r="K20">
        <v>249</v>
      </c>
      <c r="L20" s="3">
        <v>0.50920245398773001</v>
      </c>
      <c r="M20">
        <v>0.50920245398773001</v>
      </c>
      <c r="N20" s="3">
        <f t="shared" si="2"/>
        <v>-1.3357873210633975E-2</v>
      </c>
      <c r="O20">
        <f t="shared" si="3"/>
        <v>10</v>
      </c>
      <c r="P20" s="3">
        <f t="shared" si="4"/>
        <v>8.7975460122700078E-3</v>
      </c>
      <c r="S20" s="36"/>
      <c r="T20" s="15" t="s">
        <v>22</v>
      </c>
      <c r="U20" s="34"/>
      <c r="V20" s="35"/>
      <c r="W20" s="34"/>
      <c r="X20" s="35"/>
      <c r="Y20" s="34"/>
      <c r="Z20" s="35"/>
      <c r="AA20" s="34"/>
      <c r="AB20" s="35"/>
      <c r="AC20" s="34"/>
      <c r="AD20" s="35"/>
      <c r="AE20" s="34"/>
      <c r="AF20" s="35"/>
    </row>
    <row r="21" spans="1:32" x14ac:dyDescent="0.25">
      <c r="A21">
        <v>1</v>
      </c>
      <c r="B21">
        <v>14</v>
      </c>
      <c r="C21" t="s">
        <v>50</v>
      </c>
      <c r="D21">
        <v>511</v>
      </c>
      <c r="E21">
        <v>205</v>
      </c>
      <c r="F21" s="3">
        <f t="shared" si="0"/>
        <v>0.40117416829745595</v>
      </c>
      <c r="G21" s="48">
        <v>268</v>
      </c>
      <c r="H21" s="3">
        <f t="shared" si="1"/>
        <v>0.52446183953033265</v>
      </c>
      <c r="I21">
        <v>190</v>
      </c>
      <c r="J21" s="3">
        <v>0.37773359840954274</v>
      </c>
      <c r="K21">
        <v>246</v>
      </c>
      <c r="L21" s="3">
        <v>0.48906560636182905</v>
      </c>
      <c r="M21">
        <v>0.48906560636182905</v>
      </c>
      <c r="N21" s="3">
        <f t="shared" si="2"/>
        <v>2.344056988791321E-2</v>
      </c>
      <c r="O21">
        <f t="shared" si="3"/>
        <v>22</v>
      </c>
      <c r="P21" s="3">
        <f t="shared" si="4"/>
        <v>3.5396233168503599E-2</v>
      </c>
      <c r="S21" s="37" t="s">
        <v>5</v>
      </c>
      <c r="T21" s="5" t="s">
        <v>23</v>
      </c>
      <c r="U21" s="39">
        <f>E28+E29</f>
        <v>512</v>
      </c>
      <c r="V21" s="40">
        <f>U21/($D28+$D29)</f>
        <v>0.4372331340734415</v>
      </c>
      <c r="W21" s="39">
        <f>G28+G29</f>
        <v>689</v>
      </c>
      <c r="X21" s="40">
        <f>W21/($D28+$D29)</f>
        <v>0.58838599487617416</v>
      </c>
      <c r="Y21" s="39">
        <f>I28+I29</f>
        <v>387</v>
      </c>
      <c r="Z21" s="40">
        <v>0.34217506631299732</v>
      </c>
      <c r="AA21" s="39">
        <f>K28+K29</f>
        <v>507</v>
      </c>
      <c r="AB21" s="40">
        <v>0.44827586206896552</v>
      </c>
      <c r="AC21" s="39">
        <f>U21-Y21</f>
        <v>125</v>
      </c>
      <c r="AD21" s="40">
        <f>V21-Z21</f>
        <v>9.5058067760444176E-2</v>
      </c>
      <c r="AE21" s="39">
        <f>W21-AA21</f>
        <v>182</v>
      </c>
      <c r="AF21" s="40">
        <f>X21-AB21</f>
        <v>0.14011013280720863</v>
      </c>
    </row>
    <row r="22" spans="1:32" x14ac:dyDescent="0.25">
      <c r="A22">
        <v>1</v>
      </c>
      <c r="B22">
        <v>14</v>
      </c>
      <c r="C22" t="s">
        <v>51</v>
      </c>
      <c r="D22">
        <v>560</v>
      </c>
      <c r="E22">
        <v>243</v>
      </c>
      <c r="F22" s="3">
        <f t="shared" si="0"/>
        <v>0.43392857142857144</v>
      </c>
      <c r="G22" s="48">
        <v>292</v>
      </c>
      <c r="H22" s="3">
        <f t="shared" si="1"/>
        <v>0.52142857142857146</v>
      </c>
      <c r="I22">
        <v>213</v>
      </c>
      <c r="J22" s="3">
        <v>0.36286201022146508</v>
      </c>
      <c r="K22">
        <v>281</v>
      </c>
      <c r="L22" s="3">
        <v>0.47870528109028959</v>
      </c>
      <c r="M22">
        <v>0.47870528109028959</v>
      </c>
      <c r="N22" s="3">
        <f t="shared" si="2"/>
        <v>7.106656120710636E-2</v>
      </c>
      <c r="O22">
        <f t="shared" si="3"/>
        <v>11</v>
      </c>
      <c r="P22" s="3">
        <f t="shared" si="4"/>
        <v>4.2723290338281872E-2</v>
      </c>
      <c r="S22" s="37"/>
      <c r="T22" s="5" t="s">
        <v>24</v>
      </c>
      <c r="U22" s="39"/>
      <c r="V22" s="40"/>
      <c r="W22" s="39"/>
      <c r="X22" s="40"/>
      <c r="Y22" s="39"/>
      <c r="Z22" s="40"/>
      <c r="AA22" s="39"/>
      <c r="AB22" s="40"/>
      <c r="AC22" s="39"/>
      <c r="AD22" s="40"/>
      <c r="AE22" s="39"/>
      <c r="AF22" s="40"/>
    </row>
    <row r="23" spans="1:32" x14ac:dyDescent="0.25">
      <c r="A23">
        <v>1</v>
      </c>
      <c r="B23">
        <v>14</v>
      </c>
      <c r="C23" t="s">
        <v>53</v>
      </c>
      <c r="D23">
        <v>645</v>
      </c>
      <c r="E23">
        <v>289</v>
      </c>
      <c r="F23" s="3">
        <f t="shared" si="0"/>
        <v>0.44806201550387598</v>
      </c>
      <c r="G23" s="48">
        <v>361</v>
      </c>
      <c r="H23" s="3">
        <f t="shared" si="1"/>
        <v>0.55968992248062011</v>
      </c>
      <c r="I23">
        <v>252</v>
      </c>
      <c r="J23" s="3">
        <v>0.41243862520458263</v>
      </c>
      <c r="K23">
        <v>315</v>
      </c>
      <c r="L23" s="3">
        <v>0.51554828150572829</v>
      </c>
      <c r="M23">
        <v>0.51554828150572829</v>
      </c>
      <c r="N23" s="3">
        <f t="shared" si="2"/>
        <v>3.5623390299293345E-2</v>
      </c>
      <c r="O23">
        <f t="shared" si="3"/>
        <v>46</v>
      </c>
      <c r="P23" s="3">
        <f t="shared" si="4"/>
        <v>4.4141640974891816E-2</v>
      </c>
      <c r="S23" s="36" t="s">
        <v>6</v>
      </c>
      <c r="T23" s="15" t="s">
        <v>25</v>
      </c>
      <c r="U23" s="34">
        <f>E14+E16+E17+E18</f>
        <v>999</v>
      </c>
      <c r="V23" s="35">
        <f>U23/($D14+$D16+$D17+$D18)</f>
        <v>0.39423835832675613</v>
      </c>
      <c r="W23" s="34">
        <f>G14+G16+G17+G18</f>
        <v>1290</v>
      </c>
      <c r="X23" s="35">
        <f>W23/($D14+$D16+$D17+$D18)</f>
        <v>0.50907655880031566</v>
      </c>
      <c r="Y23" s="34">
        <f>I14+I16+I17+I18</f>
        <v>967</v>
      </c>
      <c r="Z23" s="35">
        <v>0.38130914826498424</v>
      </c>
      <c r="AA23" s="34">
        <f>K14+K16+K17+K18</f>
        <v>1223</v>
      </c>
      <c r="AB23" s="35">
        <v>0.48225552050473186</v>
      </c>
      <c r="AC23" s="34">
        <f>U23-Y23</f>
        <v>32</v>
      </c>
      <c r="AD23" s="35">
        <f>V23-Z23</f>
        <v>1.292921006177189E-2</v>
      </c>
      <c r="AE23" s="34">
        <f>W23-AA23</f>
        <v>67</v>
      </c>
      <c r="AF23" s="35">
        <f>X23-AB23</f>
        <v>2.6821038295583799E-2</v>
      </c>
    </row>
    <row r="24" spans="1:32" x14ac:dyDescent="0.25">
      <c r="A24">
        <v>1</v>
      </c>
      <c r="B24">
        <v>15</v>
      </c>
      <c r="C24" t="s">
        <v>52</v>
      </c>
      <c r="D24">
        <v>625</v>
      </c>
      <c r="E24">
        <v>252</v>
      </c>
      <c r="F24" s="3">
        <f t="shared" si="0"/>
        <v>0.4032</v>
      </c>
      <c r="G24" s="48">
        <v>331</v>
      </c>
      <c r="H24" s="3">
        <f t="shared" si="1"/>
        <v>0.52959999999999996</v>
      </c>
      <c r="I24">
        <v>216</v>
      </c>
      <c r="J24" s="3">
        <v>0.35064935064935066</v>
      </c>
      <c r="K24">
        <v>275</v>
      </c>
      <c r="L24" s="3">
        <v>0.44642857142857145</v>
      </c>
      <c r="M24">
        <v>0.44642857142857145</v>
      </c>
      <c r="N24" s="3">
        <f t="shared" si="2"/>
        <v>5.2550649350649348E-2</v>
      </c>
      <c r="O24">
        <f t="shared" si="3"/>
        <v>56</v>
      </c>
      <c r="P24" s="3">
        <f t="shared" si="4"/>
        <v>8.3171428571428507E-2</v>
      </c>
      <c r="S24" s="36"/>
      <c r="T24" s="15" t="s">
        <v>26</v>
      </c>
      <c r="U24" s="34"/>
      <c r="V24" s="35"/>
      <c r="W24" s="34"/>
      <c r="X24" s="35"/>
      <c r="Y24" s="34"/>
      <c r="Z24" s="35"/>
      <c r="AA24" s="34"/>
      <c r="AB24" s="35"/>
      <c r="AC24" s="34"/>
      <c r="AD24" s="35"/>
      <c r="AE24" s="34"/>
      <c r="AF24" s="35"/>
    </row>
    <row r="25" spans="1:32" x14ac:dyDescent="0.25">
      <c r="A25">
        <v>1</v>
      </c>
      <c r="B25">
        <v>16</v>
      </c>
      <c r="C25" t="s">
        <v>50</v>
      </c>
      <c r="D25">
        <v>485</v>
      </c>
      <c r="E25">
        <v>198</v>
      </c>
      <c r="F25" s="3">
        <f t="shared" si="0"/>
        <v>0.40824742268041236</v>
      </c>
      <c r="G25" s="48">
        <v>247</v>
      </c>
      <c r="H25" s="3">
        <f t="shared" si="1"/>
        <v>0.50927835051546388</v>
      </c>
      <c r="I25">
        <v>180</v>
      </c>
      <c r="J25" s="3">
        <v>0.36885245901639346</v>
      </c>
      <c r="K25">
        <v>223</v>
      </c>
      <c r="L25" s="3">
        <v>0.45696721311475408</v>
      </c>
      <c r="M25">
        <v>0.45696721311475408</v>
      </c>
      <c r="N25" s="3">
        <f t="shared" si="2"/>
        <v>3.93949636640189E-2</v>
      </c>
      <c r="O25">
        <f t="shared" si="3"/>
        <v>24</v>
      </c>
      <c r="P25" s="3">
        <f t="shared" si="4"/>
        <v>5.2311137400709806E-2</v>
      </c>
      <c r="S25" s="36"/>
      <c r="T25" s="15" t="s">
        <v>27</v>
      </c>
      <c r="U25" s="34"/>
      <c r="V25" s="35"/>
      <c r="W25" s="34"/>
      <c r="X25" s="35"/>
      <c r="Y25" s="34"/>
      <c r="Z25" s="35"/>
      <c r="AA25" s="34"/>
      <c r="AB25" s="35"/>
      <c r="AC25" s="34"/>
      <c r="AD25" s="35"/>
      <c r="AE25" s="34"/>
      <c r="AF25" s="35"/>
    </row>
    <row r="26" spans="1:32" x14ac:dyDescent="0.25">
      <c r="A26">
        <v>1</v>
      </c>
      <c r="B26">
        <v>16</v>
      </c>
      <c r="C26" t="s">
        <v>51</v>
      </c>
      <c r="D26">
        <v>606</v>
      </c>
      <c r="E26">
        <v>245</v>
      </c>
      <c r="F26" s="3">
        <f t="shared" si="0"/>
        <v>0.4042904290429043</v>
      </c>
      <c r="G26" s="48">
        <v>316</v>
      </c>
      <c r="H26" s="3">
        <f t="shared" si="1"/>
        <v>0.52145214521452143</v>
      </c>
      <c r="I26">
        <v>221</v>
      </c>
      <c r="J26" s="3">
        <v>0.36468646864686466</v>
      </c>
      <c r="K26">
        <v>285</v>
      </c>
      <c r="L26" s="3">
        <v>0.47029702970297027</v>
      </c>
      <c r="M26">
        <v>0.47029702970297027</v>
      </c>
      <c r="N26" s="3">
        <f t="shared" si="2"/>
        <v>3.9603960396039639E-2</v>
      </c>
      <c r="O26">
        <f t="shared" si="3"/>
        <v>31</v>
      </c>
      <c r="P26" s="3">
        <f t="shared" si="4"/>
        <v>5.1155115511551164E-2</v>
      </c>
      <c r="S26" s="36"/>
      <c r="T26" s="15" t="s">
        <v>28</v>
      </c>
      <c r="U26" s="34"/>
      <c r="V26" s="35"/>
      <c r="W26" s="34"/>
      <c r="X26" s="35"/>
      <c r="Y26" s="34"/>
      <c r="Z26" s="35"/>
      <c r="AA26" s="34"/>
      <c r="AB26" s="35"/>
      <c r="AC26" s="34"/>
      <c r="AD26" s="35"/>
      <c r="AE26" s="34"/>
      <c r="AF26" s="35"/>
    </row>
    <row r="27" spans="1:32" x14ac:dyDescent="0.25">
      <c r="A27">
        <v>1</v>
      </c>
      <c r="B27">
        <v>17</v>
      </c>
      <c r="C27" t="s">
        <v>52</v>
      </c>
      <c r="D27">
        <v>616</v>
      </c>
      <c r="E27">
        <v>244</v>
      </c>
      <c r="F27" s="3">
        <f t="shared" si="0"/>
        <v>0.39610389610389612</v>
      </c>
      <c r="G27" s="48">
        <v>313</v>
      </c>
      <c r="H27" s="3">
        <f t="shared" si="1"/>
        <v>0.50811688311688308</v>
      </c>
      <c r="I27">
        <v>203</v>
      </c>
      <c r="J27" s="3">
        <v>0.35181975736568455</v>
      </c>
      <c r="K27">
        <v>262</v>
      </c>
      <c r="L27" s="3">
        <v>0.45407279029462738</v>
      </c>
      <c r="M27">
        <v>0.45407279029462738</v>
      </c>
      <c r="N27" s="3">
        <f t="shared" si="2"/>
        <v>4.4284138738211576E-2</v>
      </c>
      <c r="O27">
        <f t="shared" si="3"/>
        <v>51</v>
      </c>
      <c r="P27" s="3">
        <f t="shared" si="4"/>
        <v>5.4044092822255696E-2</v>
      </c>
      <c r="S27" s="37" t="s">
        <v>59</v>
      </c>
      <c r="T27" s="5" t="s">
        <v>10</v>
      </c>
      <c r="U27" s="39">
        <f>E21+E22+E23</f>
        <v>737</v>
      </c>
      <c r="V27" s="40">
        <f>U27/($D21+$D22+$D23)</f>
        <v>0.42948717948717946</v>
      </c>
      <c r="W27" s="39">
        <f>G21+G22+G23</f>
        <v>921</v>
      </c>
      <c r="X27" s="40">
        <f>W27/($D21+$D22+$D23)</f>
        <v>0.53671328671328666</v>
      </c>
      <c r="Y27" s="39">
        <f>I21+I22+I23</f>
        <v>655</v>
      </c>
      <c r="Z27" s="40">
        <v>0.38506760728982953</v>
      </c>
      <c r="AA27" s="39">
        <f>K21+K22+K23</f>
        <v>842</v>
      </c>
      <c r="AB27" s="40">
        <v>0.49500293944738388</v>
      </c>
      <c r="AC27" s="39">
        <f>U27-Y27</f>
        <v>82</v>
      </c>
      <c r="AD27" s="40">
        <f>V27-Z27</f>
        <v>4.4419572197349932E-2</v>
      </c>
      <c r="AE27" s="39">
        <f>W27-AA27</f>
        <v>79</v>
      </c>
      <c r="AF27" s="40">
        <f>X27-AB27</f>
        <v>4.1710347265902781E-2</v>
      </c>
    </row>
    <row r="28" spans="1:32" x14ac:dyDescent="0.25">
      <c r="A28">
        <v>1</v>
      </c>
      <c r="B28">
        <v>18</v>
      </c>
      <c r="C28" t="s">
        <v>50</v>
      </c>
      <c r="D28">
        <v>548</v>
      </c>
      <c r="E28">
        <v>231</v>
      </c>
      <c r="F28" s="3">
        <f t="shared" si="0"/>
        <v>0.42153284671532848</v>
      </c>
      <c r="G28" s="48">
        <v>305</v>
      </c>
      <c r="H28" s="3">
        <f t="shared" si="1"/>
        <v>0.55656934306569339</v>
      </c>
      <c r="I28">
        <v>170</v>
      </c>
      <c r="J28" s="3">
        <v>0.33268101761252444</v>
      </c>
      <c r="K28">
        <v>224</v>
      </c>
      <c r="L28" s="3">
        <v>0.43835616438356162</v>
      </c>
      <c r="M28">
        <v>0.43835616438356162</v>
      </c>
      <c r="N28" s="3">
        <f t="shared" si="2"/>
        <v>8.8851829102804036E-2</v>
      </c>
      <c r="O28">
        <f t="shared" si="3"/>
        <v>81</v>
      </c>
      <c r="P28" s="3">
        <f t="shared" si="4"/>
        <v>0.11821317868213177</v>
      </c>
      <c r="S28" s="37"/>
      <c r="T28" s="5" t="s">
        <v>11</v>
      </c>
      <c r="U28" s="39"/>
      <c r="V28" s="40"/>
      <c r="W28" s="39"/>
      <c r="X28" s="40"/>
      <c r="Y28" s="39"/>
      <c r="Z28" s="40"/>
      <c r="AA28" s="39"/>
      <c r="AB28" s="40"/>
      <c r="AC28" s="39"/>
      <c r="AD28" s="40"/>
      <c r="AE28" s="39"/>
      <c r="AF28" s="40"/>
    </row>
    <row r="29" spans="1:32" x14ac:dyDescent="0.25">
      <c r="A29">
        <v>1</v>
      </c>
      <c r="B29">
        <v>18</v>
      </c>
      <c r="C29" t="s">
        <v>51</v>
      </c>
      <c r="D29">
        <v>623</v>
      </c>
      <c r="E29">
        <v>281</v>
      </c>
      <c r="F29" s="3">
        <f t="shared" si="0"/>
        <v>0.4510433386837881</v>
      </c>
      <c r="G29" s="48">
        <v>384</v>
      </c>
      <c r="H29" s="3">
        <f t="shared" si="1"/>
        <v>0.6163723916532905</v>
      </c>
      <c r="I29">
        <v>217</v>
      </c>
      <c r="J29" s="3">
        <v>0.35</v>
      </c>
      <c r="K29">
        <v>283</v>
      </c>
      <c r="L29" s="3">
        <v>0.45645161290322583</v>
      </c>
      <c r="M29">
        <v>0.45645161290322583</v>
      </c>
      <c r="N29" s="3">
        <f t="shared" si="2"/>
        <v>0.10104333868378812</v>
      </c>
      <c r="O29">
        <f t="shared" si="3"/>
        <v>101</v>
      </c>
      <c r="P29" s="3">
        <f t="shared" si="4"/>
        <v>0.15992077875006466</v>
      </c>
      <c r="S29" s="37"/>
      <c r="T29" s="5" t="s">
        <v>42</v>
      </c>
      <c r="U29" s="39"/>
      <c r="V29" s="40"/>
      <c r="W29" s="39"/>
      <c r="X29" s="40"/>
      <c r="Y29" s="39"/>
      <c r="Z29" s="40"/>
      <c r="AA29" s="39"/>
      <c r="AB29" s="40"/>
      <c r="AC29" s="39"/>
      <c r="AD29" s="40"/>
      <c r="AE29" s="39"/>
      <c r="AF29" s="40"/>
    </row>
    <row r="30" spans="1:32" x14ac:dyDescent="0.25">
      <c r="D30">
        <f>SUM(D3:D29)</f>
        <v>15562</v>
      </c>
      <c r="E30">
        <f>SUM(E3:E29)</f>
        <v>6507</v>
      </c>
      <c r="F30" s="3">
        <f t="shared" si="0"/>
        <v>0.41813391594910682</v>
      </c>
      <c r="G30">
        <f>SUM(G3:G29)</f>
        <v>8411</v>
      </c>
      <c r="H30" s="3">
        <f t="shared" si="1"/>
        <v>0.54048322837681528</v>
      </c>
      <c r="I30">
        <v>5870</v>
      </c>
      <c r="J30" s="3">
        <v>0.38087204775499611</v>
      </c>
      <c r="K30">
        <v>7464</v>
      </c>
      <c r="L30" s="3">
        <v>0.48429794964962369</v>
      </c>
      <c r="M30">
        <f t="shared" ref="M4:M30" si="5">E30-I30</f>
        <v>637</v>
      </c>
      <c r="N30" s="3">
        <f t="shared" si="2"/>
        <v>3.7261868194110703E-2</v>
      </c>
      <c r="O30">
        <f t="shared" si="3"/>
        <v>947</v>
      </c>
      <c r="P30" s="3">
        <f t="shared" si="4"/>
        <v>5.618527872719159E-2</v>
      </c>
    </row>
  </sheetData>
  <mergeCells count="110">
    <mergeCell ref="U21:U22"/>
    <mergeCell ref="V21:V22"/>
    <mergeCell ref="W21:W22"/>
    <mergeCell ref="X21:X22"/>
    <mergeCell ref="Y21:Y22"/>
    <mergeCell ref="Z21:Z22"/>
    <mergeCell ref="AA21:AA22"/>
    <mergeCell ref="AD23:AD26"/>
    <mergeCell ref="AE23:AE26"/>
    <mergeCell ref="AF23:AF26"/>
    <mergeCell ref="AB21:AB22"/>
    <mergeCell ref="AC21:AC22"/>
    <mergeCell ref="AD21:AD22"/>
    <mergeCell ref="AE21:AE22"/>
    <mergeCell ref="AF21:AF22"/>
    <mergeCell ref="AD27:AD29"/>
    <mergeCell ref="AE27:AE29"/>
    <mergeCell ref="AF27:AF29"/>
    <mergeCell ref="U27:U29"/>
    <mergeCell ref="V27:V29"/>
    <mergeCell ref="W27:W29"/>
    <mergeCell ref="X27:X29"/>
    <mergeCell ref="Y27:Y29"/>
    <mergeCell ref="Z27:Z29"/>
    <mergeCell ref="AA27:AA29"/>
    <mergeCell ref="AB27:AB29"/>
    <mergeCell ref="AC27:AC29"/>
    <mergeCell ref="AB15:AB17"/>
    <mergeCell ref="AC15:AC17"/>
    <mergeCell ref="AD15:AD17"/>
    <mergeCell ref="AE15:AE17"/>
    <mergeCell ref="AF15:AF17"/>
    <mergeCell ref="U18:U20"/>
    <mergeCell ref="V18:V20"/>
    <mergeCell ref="W18:W20"/>
    <mergeCell ref="X18:X20"/>
    <mergeCell ref="Y18:Y20"/>
    <mergeCell ref="U15:U17"/>
    <mergeCell ref="V15:V17"/>
    <mergeCell ref="W15:W17"/>
    <mergeCell ref="X15:X17"/>
    <mergeCell ref="Y15:Y17"/>
    <mergeCell ref="Z15:Z17"/>
    <mergeCell ref="AA15:AA17"/>
    <mergeCell ref="AF18:AF20"/>
    <mergeCell ref="Z18:Z20"/>
    <mergeCell ref="AA18:AA20"/>
    <mergeCell ref="AB18:AB20"/>
    <mergeCell ref="AC18:AC20"/>
    <mergeCell ref="AD18:AD20"/>
    <mergeCell ref="AE18:AE20"/>
    <mergeCell ref="U23:U26"/>
    <mergeCell ref="V23:V26"/>
    <mergeCell ref="W23:W26"/>
    <mergeCell ref="X23:X26"/>
    <mergeCell ref="Y23:Y26"/>
    <mergeCell ref="Z23:Z26"/>
    <mergeCell ref="AA23:AA26"/>
    <mergeCell ref="AB23:AB26"/>
    <mergeCell ref="AC23:AC26"/>
    <mergeCell ref="AD7:AD10"/>
    <mergeCell ref="AE7:AE10"/>
    <mergeCell ref="AF7:AF10"/>
    <mergeCell ref="U11:U14"/>
    <mergeCell ref="V11:V14"/>
    <mergeCell ref="W11:W14"/>
    <mergeCell ref="X11:X14"/>
    <mergeCell ref="Y11:Y14"/>
    <mergeCell ref="AF11:AF14"/>
    <mergeCell ref="Z11:Z14"/>
    <mergeCell ref="AA11:AA14"/>
    <mergeCell ref="AB11:AB14"/>
    <mergeCell ref="AC11:AC14"/>
    <mergeCell ref="AD11:AD14"/>
    <mergeCell ref="AE11:AE14"/>
    <mergeCell ref="S23:S26"/>
    <mergeCell ref="S27:S29"/>
    <mergeCell ref="S3:S6"/>
    <mergeCell ref="S7:S10"/>
    <mergeCell ref="S11:S14"/>
    <mergeCell ref="S15:S17"/>
    <mergeCell ref="S18:S20"/>
    <mergeCell ref="S21:S22"/>
    <mergeCell ref="AD3:AD6"/>
    <mergeCell ref="U7:U10"/>
    <mergeCell ref="V7:V10"/>
    <mergeCell ref="W7:W10"/>
    <mergeCell ref="X7:X10"/>
    <mergeCell ref="Y7:Y10"/>
    <mergeCell ref="Z7:Z10"/>
    <mergeCell ref="AA7:AA10"/>
    <mergeCell ref="X3:X6"/>
    <mergeCell ref="Y3:Y6"/>
    <mergeCell ref="Z3:Z6"/>
    <mergeCell ref="AA3:AA6"/>
    <mergeCell ref="AB3:AB6"/>
    <mergeCell ref="AC3:AC6"/>
    <mergeCell ref="AB7:AB10"/>
    <mergeCell ref="AC7:AC10"/>
    <mergeCell ref="D1:H1"/>
    <mergeCell ref="I1:L1"/>
    <mergeCell ref="M1:P1"/>
    <mergeCell ref="Y1:AB1"/>
    <mergeCell ref="AC1:AF1"/>
    <mergeCell ref="U1:X1"/>
    <mergeCell ref="U3:U6"/>
    <mergeCell ref="V3:V6"/>
    <mergeCell ref="W3:W6"/>
    <mergeCell ref="AE3:AE6"/>
    <mergeCell ref="AF3:AF6"/>
  </mergeCells>
  <pageMargins left="0.7" right="0.7" top="0.75" bottom="0.75" header="0.3" footer="0.3"/>
  <pageSetup paperSize="9" orientation="portrait" r:id="rId1"/>
  <ignoredErrors>
    <ignoredError sqref="F3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AB17"/>
  <sheetViews>
    <sheetView workbookViewId="0">
      <selection activeCell="P22" sqref="P22"/>
    </sheetView>
  </sheetViews>
  <sheetFormatPr baseColWidth="10" defaultRowHeight="15" x14ac:dyDescent="0.25"/>
  <cols>
    <col min="1" max="1" width="45" bestFit="1" customWidth="1"/>
  </cols>
  <sheetData>
    <row r="1" spans="1:28" ht="15.75" thickBot="1" x14ac:dyDescent="0.3">
      <c r="B1" s="41" t="s">
        <v>0</v>
      </c>
      <c r="C1" s="46"/>
      <c r="D1" s="46"/>
      <c r="E1" s="47"/>
      <c r="F1" s="41" t="s">
        <v>1</v>
      </c>
      <c r="G1" s="42"/>
      <c r="H1" s="42"/>
      <c r="I1" s="43"/>
      <c r="J1" s="41" t="s">
        <v>2</v>
      </c>
      <c r="K1" s="42"/>
      <c r="L1" s="42"/>
      <c r="M1" s="47"/>
      <c r="N1" s="41" t="s">
        <v>3</v>
      </c>
      <c r="O1" s="42"/>
      <c r="P1" s="43"/>
      <c r="Q1" s="41" t="s">
        <v>4</v>
      </c>
      <c r="R1" s="42"/>
      <c r="S1" s="43"/>
      <c r="T1" s="41" t="s">
        <v>5</v>
      </c>
      <c r="U1" s="43"/>
      <c r="V1" s="41" t="s">
        <v>6</v>
      </c>
      <c r="W1" s="44"/>
      <c r="X1" s="44"/>
      <c r="Y1" s="45"/>
      <c r="Z1" s="41" t="s">
        <v>59</v>
      </c>
      <c r="AA1" s="42"/>
      <c r="AB1" s="43"/>
    </row>
    <row r="2" spans="1:28" x14ac:dyDescent="0.25">
      <c r="B2" s="20" t="s">
        <v>7</v>
      </c>
      <c r="C2" s="4" t="s">
        <v>8</v>
      </c>
      <c r="D2" s="4" t="s">
        <v>9</v>
      </c>
      <c r="E2" s="4" t="s">
        <v>12</v>
      </c>
      <c r="F2" s="7" t="s">
        <v>13</v>
      </c>
      <c r="G2" s="8" t="s">
        <v>14</v>
      </c>
      <c r="H2" s="8" t="s">
        <v>15</v>
      </c>
      <c r="I2" s="9" t="s">
        <v>16</v>
      </c>
      <c r="J2" s="4" t="s">
        <v>38</v>
      </c>
      <c r="K2" s="4" t="s">
        <v>39</v>
      </c>
      <c r="L2" s="4" t="s">
        <v>17</v>
      </c>
      <c r="M2" s="4" t="s">
        <v>18</v>
      </c>
      <c r="N2" s="7" t="s">
        <v>19</v>
      </c>
      <c r="O2" s="8" t="s">
        <v>20</v>
      </c>
      <c r="P2" s="9" t="s">
        <v>21</v>
      </c>
      <c r="Q2" s="7" t="s">
        <v>36</v>
      </c>
      <c r="R2" s="8" t="s">
        <v>37</v>
      </c>
      <c r="S2" s="9" t="s">
        <v>22</v>
      </c>
      <c r="T2" s="4" t="s">
        <v>23</v>
      </c>
      <c r="U2" s="4" t="s">
        <v>24</v>
      </c>
      <c r="V2" s="7" t="s">
        <v>25</v>
      </c>
      <c r="W2" s="4" t="s">
        <v>26</v>
      </c>
      <c r="X2" s="4" t="s">
        <v>27</v>
      </c>
      <c r="Y2" s="4" t="s">
        <v>28</v>
      </c>
      <c r="Z2" s="20" t="s">
        <v>10</v>
      </c>
      <c r="AA2" s="8" t="s">
        <v>11</v>
      </c>
      <c r="AB2" s="23" t="s">
        <v>42</v>
      </c>
    </row>
    <row r="3" spans="1:28" x14ac:dyDescent="0.25">
      <c r="A3" s="1" t="s">
        <v>29</v>
      </c>
      <c r="B3" s="21">
        <v>515</v>
      </c>
      <c r="C3" s="5">
        <v>565</v>
      </c>
      <c r="D3" s="5">
        <v>611</v>
      </c>
      <c r="E3" s="5">
        <v>625</v>
      </c>
      <c r="F3" s="10">
        <v>634</v>
      </c>
      <c r="G3" s="5">
        <v>808</v>
      </c>
      <c r="H3" s="5">
        <v>619</v>
      </c>
      <c r="I3" s="11">
        <v>715</v>
      </c>
      <c r="J3" s="5">
        <v>402</v>
      </c>
      <c r="K3" s="5">
        <v>530</v>
      </c>
      <c r="L3" s="5">
        <v>485</v>
      </c>
      <c r="M3" s="5">
        <v>606</v>
      </c>
      <c r="N3" s="10">
        <v>599</v>
      </c>
      <c r="O3" s="5">
        <v>430</v>
      </c>
      <c r="P3" s="11">
        <v>500</v>
      </c>
      <c r="Q3" s="10">
        <v>417</v>
      </c>
      <c r="R3" s="5">
        <v>464</v>
      </c>
      <c r="S3" s="11">
        <v>616</v>
      </c>
      <c r="T3" s="5">
        <v>548</v>
      </c>
      <c r="U3" s="5">
        <v>623</v>
      </c>
      <c r="V3" s="10">
        <v>631</v>
      </c>
      <c r="W3" s="5">
        <v>698</v>
      </c>
      <c r="X3" s="5">
        <v>611</v>
      </c>
      <c r="Y3" s="5">
        <v>594</v>
      </c>
      <c r="Z3" s="21">
        <v>511</v>
      </c>
      <c r="AA3" s="5">
        <v>560</v>
      </c>
      <c r="AB3" s="24">
        <v>645</v>
      </c>
    </row>
    <row r="4" spans="1:28" x14ac:dyDescent="0.25">
      <c r="A4" s="1" t="s">
        <v>30</v>
      </c>
      <c r="B4" s="21"/>
      <c r="C4" s="5"/>
      <c r="D4" s="5"/>
      <c r="E4" s="5"/>
      <c r="F4" s="10"/>
      <c r="G4" s="5"/>
      <c r="H4" s="5"/>
      <c r="I4" s="11"/>
      <c r="J4" s="5"/>
      <c r="K4" s="5"/>
      <c r="L4" s="5"/>
      <c r="M4" s="5"/>
      <c r="N4" s="10"/>
      <c r="O4" s="5"/>
      <c r="P4" s="11"/>
      <c r="Q4" s="10"/>
      <c r="R4" s="5"/>
      <c r="S4" s="11"/>
      <c r="T4" s="5"/>
      <c r="U4" s="5"/>
      <c r="V4" s="10"/>
      <c r="W4" s="5"/>
      <c r="X4" s="5"/>
      <c r="Y4" s="5"/>
      <c r="Z4" s="21"/>
      <c r="AA4" s="5"/>
      <c r="AB4" s="24"/>
    </row>
    <row r="5" spans="1:28" x14ac:dyDescent="0.25">
      <c r="A5" s="1" t="s">
        <v>41</v>
      </c>
      <c r="B5" s="21"/>
      <c r="C5" s="5"/>
      <c r="D5" s="5"/>
      <c r="E5" s="5"/>
      <c r="F5" s="10"/>
      <c r="G5" s="5"/>
      <c r="H5" s="5"/>
      <c r="I5" s="11"/>
      <c r="J5" s="5"/>
      <c r="K5" s="5"/>
      <c r="L5" s="5"/>
      <c r="M5" s="5"/>
      <c r="N5" s="10"/>
      <c r="O5" s="5"/>
      <c r="P5" s="11"/>
      <c r="Q5" s="10"/>
      <c r="R5" s="5"/>
      <c r="S5" s="11"/>
      <c r="T5" s="5"/>
      <c r="U5" s="5"/>
      <c r="V5" s="10"/>
      <c r="W5" s="5"/>
      <c r="X5" s="5"/>
      <c r="Y5" s="5"/>
      <c r="Z5" s="21"/>
      <c r="AA5" s="5"/>
      <c r="AB5" s="24"/>
    </row>
    <row r="6" spans="1:28" x14ac:dyDescent="0.25">
      <c r="A6" s="1" t="s">
        <v>40</v>
      </c>
      <c r="B6" s="21"/>
      <c r="C6" s="5"/>
      <c r="D6" s="5"/>
      <c r="E6" s="5"/>
      <c r="F6" s="10"/>
      <c r="G6" s="5"/>
      <c r="H6" s="5"/>
      <c r="I6" s="11"/>
      <c r="J6" s="5"/>
      <c r="K6" s="5"/>
      <c r="L6" s="5"/>
      <c r="M6" s="5"/>
      <c r="N6" s="10"/>
      <c r="O6" s="5"/>
      <c r="P6" s="11"/>
      <c r="Q6" s="10"/>
      <c r="R6" s="5"/>
      <c r="S6" s="11"/>
      <c r="T6" s="5"/>
      <c r="U6" s="5"/>
      <c r="V6" s="10"/>
      <c r="W6" s="5"/>
      <c r="X6" s="5"/>
      <c r="Y6" s="5"/>
      <c r="Z6" s="21"/>
      <c r="AA6" s="5"/>
      <c r="AB6" s="24"/>
    </row>
    <row r="7" spans="1:28" x14ac:dyDescent="0.25">
      <c r="A7" s="1" t="s">
        <v>31</v>
      </c>
      <c r="B7" s="21"/>
      <c r="C7" s="5"/>
      <c r="D7" s="5"/>
      <c r="E7" s="5"/>
      <c r="F7" s="10"/>
      <c r="G7" s="5"/>
      <c r="H7" s="5"/>
      <c r="I7" s="11"/>
      <c r="J7" s="5"/>
      <c r="K7" s="5"/>
      <c r="L7" s="5"/>
      <c r="M7" s="5"/>
      <c r="N7" s="10"/>
      <c r="O7" s="5"/>
      <c r="P7" s="11"/>
      <c r="Q7" s="10"/>
      <c r="R7" s="5"/>
      <c r="S7" s="11"/>
      <c r="T7" s="5"/>
      <c r="U7" s="5"/>
      <c r="V7" s="10"/>
      <c r="W7" s="5"/>
      <c r="X7" s="5"/>
      <c r="Y7" s="5"/>
      <c r="Z7" s="21"/>
      <c r="AA7" s="5"/>
      <c r="AB7" s="24"/>
    </row>
    <row r="8" spans="1:28" x14ac:dyDescent="0.25">
      <c r="A8" s="1" t="s">
        <v>32</v>
      </c>
      <c r="B8" s="22"/>
      <c r="C8" s="6"/>
      <c r="D8" s="6"/>
      <c r="E8" s="6"/>
      <c r="F8" s="12"/>
      <c r="G8" s="6"/>
      <c r="H8" s="6"/>
      <c r="I8" s="13"/>
      <c r="J8" s="6"/>
      <c r="K8" s="6"/>
      <c r="L8" s="6"/>
      <c r="M8" s="6"/>
      <c r="N8" s="12"/>
      <c r="O8" s="6"/>
      <c r="P8" s="13"/>
      <c r="Q8" s="12"/>
      <c r="R8" s="6"/>
      <c r="S8" s="13"/>
      <c r="T8" s="6"/>
      <c r="U8" s="6"/>
      <c r="V8" s="12"/>
      <c r="W8" s="6"/>
      <c r="X8" s="6"/>
      <c r="Y8" s="6"/>
      <c r="Z8" s="22"/>
      <c r="AA8" s="6"/>
      <c r="AB8" s="25"/>
    </row>
    <row r="9" spans="1:28" x14ac:dyDescent="0.25">
      <c r="A9" s="1" t="s">
        <v>33</v>
      </c>
      <c r="B9" s="21"/>
      <c r="C9" s="5"/>
      <c r="D9" s="5"/>
      <c r="E9" s="5"/>
      <c r="F9" s="10"/>
      <c r="G9" s="5"/>
      <c r="H9" s="5"/>
      <c r="I9" s="11"/>
      <c r="J9" s="5"/>
      <c r="K9" s="5"/>
      <c r="L9" s="5"/>
      <c r="M9" s="5"/>
      <c r="N9" s="10"/>
      <c r="O9" s="5"/>
      <c r="P9" s="11"/>
      <c r="Q9" s="10"/>
      <c r="R9" s="5"/>
      <c r="S9" s="11"/>
      <c r="T9" s="5"/>
      <c r="U9" s="5"/>
      <c r="V9" s="10"/>
      <c r="W9" s="5"/>
      <c r="X9" s="5"/>
      <c r="Y9" s="5"/>
      <c r="Z9" s="21"/>
      <c r="AA9" s="5"/>
      <c r="AB9" s="24"/>
    </row>
    <row r="10" spans="1:28" x14ac:dyDescent="0.25">
      <c r="A10" s="1" t="s">
        <v>34</v>
      </c>
      <c r="B10" s="22"/>
      <c r="C10" s="6"/>
      <c r="D10" s="6"/>
      <c r="E10" s="6"/>
      <c r="F10" s="12"/>
      <c r="G10" s="6"/>
      <c r="H10" s="6"/>
      <c r="I10" s="13"/>
      <c r="J10" s="6"/>
      <c r="K10" s="6"/>
      <c r="L10" s="6"/>
      <c r="M10" s="6"/>
      <c r="N10" s="12"/>
      <c r="O10" s="6"/>
      <c r="P10" s="13"/>
      <c r="Q10" s="12"/>
      <c r="R10" s="6"/>
      <c r="S10" s="13"/>
      <c r="T10" s="6"/>
      <c r="U10" s="6"/>
      <c r="V10" s="12"/>
      <c r="W10" s="6"/>
      <c r="X10" s="6"/>
      <c r="Y10" s="6"/>
      <c r="Z10" s="22"/>
      <c r="AA10" s="6"/>
      <c r="AB10" s="25"/>
    </row>
    <row r="11" spans="1:28" x14ac:dyDescent="0.25">
      <c r="A11" s="1" t="s">
        <v>35</v>
      </c>
      <c r="B11" s="21"/>
      <c r="C11" s="5"/>
      <c r="D11" s="5"/>
      <c r="E11" s="5"/>
      <c r="F11" s="10"/>
      <c r="G11" s="5"/>
      <c r="H11" s="5"/>
      <c r="I11" s="11"/>
      <c r="J11" s="5"/>
      <c r="K11" s="5"/>
      <c r="L11" s="5"/>
      <c r="M11" s="5"/>
      <c r="N11" s="10"/>
      <c r="O11" s="5"/>
      <c r="P11" s="11"/>
      <c r="Q11" s="10"/>
      <c r="R11" s="5"/>
      <c r="S11" s="11"/>
      <c r="T11" s="5"/>
      <c r="U11" s="5"/>
      <c r="V11" s="10"/>
      <c r="W11" s="5"/>
      <c r="X11" s="5"/>
      <c r="Y11" s="5"/>
      <c r="Z11" s="21"/>
      <c r="AA11" s="5"/>
      <c r="AB11" s="24"/>
    </row>
    <row r="12" spans="1:28" x14ac:dyDescent="0.25">
      <c r="A12" t="s">
        <v>56</v>
      </c>
      <c r="B12" s="21"/>
      <c r="C12" s="5"/>
      <c r="D12" s="5"/>
      <c r="E12" s="5"/>
      <c r="F12" s="10"/>
      <c r="G12" s="5"/>
      <c r="H12" s="5"/>
      <c r="I12" s="11"/>
      <c r="J12" s="5"/>
      <c r="K12" s="5"/>
      <c r="L12" s="5"/>
      <c r="M12" s="5"/>
      <c r="N12" s="10"/>
      <c r="O12" s="5"/>
      <c r="P12" s="11"/>
      <c r="Q12" s="10"/>
      <c r="R12" s="5"/>
      <c r="S12" s="11"/>
      <c r="T12" s="5"/>
      <c r="U12" s="5"/>
      <c r="V12" s="10"/>
      <c r="W12" s="5"/>
      <c r="X12" s="5"/>
      <c r="Y12" s="5"/>
      <c r="Z12" s="21"/>
      <c r="AA12" s="5"/>
      <c r="AB12" s="24"/>
    </row>
    <row r="13" spans="1:28" x14ac:dyDescent="0.25">
      <c r="A13" t="s">
        <v>55</v>
      </c>
      <c r="B13" s="21"/>
      <c r="C13" s="5"/>
      <c r="D13" s="5"/>
      <c r="E13" s="5"/>
      <c r="F13" s="10"/>
      <c r="G13" s="5"/>
      <c r="H13" s="5"/>
      <c r="I13" s="11"/>
      <c r="J13" s="5"/>
      <c r="K13" s="5"/>
      <c r="L13" s="5"/>
      <c r="M13" s="5"/>
      <c r="N13" s="10"/>
      <c r="O13" s="5"/>
      <c r="P13" s="11"/>
      <c r="Q13" s="10"/>
      <c r="R13" s="5"/>
      <c r="S13" s="11"/>
      <c r="T13" s="5"/>
      <c r="U13" s="5"/>
      <c r="V13" s="10"/>
      <c r="W13" s="5"/>
      <c r="X13" s="5"/>
      <c r="Y13" s="5"/>
      <c r="Z13" s="21"/>
      <c r="AA13" s="5"/>
      <c r="AB13" s="24"/>
    </row>
    <row r="14" spans="1:28" ht="30" x14ac:dyDescent="0.25">
      <c r="A14" s="16" t="s">
        <v>61</v>
      </c>
      <c r="B14" s="21"/>
      <c r="C14" s="5"/>
      <c r="D14" s="5"/>
      <c r="E14" s="5"/>
      <c r="F14" s="10"/>
      <c r="G14" s="5"/>
      <c r="H14" s="5"/>
      <c r="I14" s="11"/>
      <c r="J14" s="5"/>
      <c r="K14" s="5"/>
      <c r="L14" s="5"/>
      <c r="M14" s="5"/>
      <c r="N14" s="10"/>
      <c r="O14" s="5"/>
      <c r="P14" s="11"/>
      <c r="Q14" s="10"/>
      <c r="R14" s="5"/>
      <c r="S14" s="11"/>
      <c r="T14" s="5"/>
      <c r="U14" s="5"/>
      <c r="V14" s="10"/>
      <c r="W14" s="5"/>
      <c r="X14" s="5"/>
      <c r="Y14" s="5"/>
      <c r="Z14" s="21"/>
      <c r="AA14" s="5"/>
      <c r="AB14" s="24"/>
    </row>
    <row r="15" spans="1:28" ht="30" x14ac:dyDescent="0.25">
      <c r="A15" s="16" t="s">
        <v>60</v>
      </c>
      <c r="B15" s="21"/>
      <c r="C15" s="5"/>
      <c r="D15" s="5"/>
      <c r="E15" s="5"/>
      <c r="F15" s="10"/>
      <c r="G15" s="5"/>
      <c r="H15" s="5"/>
      <c r="I15" s="11"/>
      <c r="J15" s="5"/>
      <c r="K15" s="5"/>
      <c r="L15" s="5"/>
      <c r="M15" s="5"/>
      <c r="N15" s="10"/>
      <c r="O15" s="5"/>
      <c r="P15" s="11"/>
      <c r="Q15" s="10"/>
      <c r="R15" s="5"/>
      <c r="S15" s="11"/>
      <c r="T15" s="5"/>
      <c r="U15" s="5"/>
      <c r="V15" s="10"/>
      <c r="W15" s="5"/>
      <c r="X15" s="5"/>
      <c r="Y15" s="5"/>
      <c r="Z15" s="21"/>
      <c r="AA15" s="5"/>
      <c r="AB15" s="24"/>
    </row>
    <row r="16" spans="1:28" x14ac:dyDescent="0.25">
      <c r="A16" t="s">
        <v>54</v>
      </c>
      <c r="B16" s="21"/>
      <c r="C16" s="5"/>
      <c r="D16" s="5"/>
      <c r="E16" s="5"/>
      <c r="F16" s="10"/>
      <c r="G16" s="5"/>
      <c r="H16" s="5"/>
      <c r="I16" s="11"/>
      <c r="J16" s="5"/>
      <c r="K16" s="5"/>
      <c r="L16" s="5"/>
      <c r="M16" s="5"/>
      <c r="N16" s="10"/>
      <c r="O16" s="5"/>
      <c r="P16" s="11"/>
      <c r="Q16" s="10"/>
      <c r="R16" s="5"/>
      <c r="S16" s="11"/>
      <c r="T16" s="5"/>
      <c r="U16" s="5"/>
      <c r="V16" s="10"/>
      <c r="W16" s="5"/>
      <c r="X16" s="5"/>
      <c r="Y16" s="5"/>
      <c r="Z16" s="21"/>
      <c r="AA16" s="5"/>
      <c r="AB16" s="24"/>
    </row>
    <row r="17" spans="1:28" ht="15.75" thickBot="1" x14ac:dyDescent="0.3">
      <c r="A17" t="s">
        <v>62</v>
      </c>
      <c r="B17" s="26"/>
      <c r="C17" s="27"/>
      <c r="D17" s="27"/>
      <c r="E17" s="27"/>
      <c r="F17" s="28"/>
      <c r="G17" s="27"/>
      <c r="H17" s="27"/>
      <c r="I17" s="29"/>
      <c r="J17" s="27"/>
      <c r="K17" s="27"/>
      <c r="L17" s="27"/>
      <c r="M17" s="27"/>
      <c r="N17" s="28"/>
      <c r="O17" s="27"/>
      <c r="P17" s="29"/>
      <c r="Q17" s="28"/>
      <c r="R17" s="27"/>
      <c r="S17" s="29"/>
      <c r="T17" s="27"/>
      <c r="U17" s="27"/>
      <c r="V17" s="28"/>
      <c r="W17" s="27"/>
      <c r="X17" s="27"/>
      <c r="Y17" s="27"/>
      <c r="Z17" s="26"/>
      <c r="AA17" s="27"/>
      <c r="AB17" s="30"/>
    </row>
  </sheetData>
  <mergeCells count="8">
    <mergeCell ref="Z1:AB1"/>
    <mergeCell ref="Q1:S1"/>
    <mergeCell ref="V1:Y1"/>
    <mergeCell ref="B1:E1"/>
    <mergeCell ref="F1:I1"/>
    <mergeCell ref="J1:M1"/>
    <mergeCell ref="N1:P1"/>
    <mergeCell ref="T1:U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AB27"/>
  <sheetViews>
    <sheetView workbookViewId="0">
      <selection activeCell="L31" sqref="L31"/>
    </sheetView>
  </sheetViews>
  <sheetFormatPr baseColWidth="10" defaultRowHeight="15" x14ac:dyDescent="0.25"/>
  <cols>
    <col min="1" max="1" width="89" bestFit="1" customWidth="1"/>
    <col min="2" max="2" width="11.85546875" style="5" bestFit="1" customWidth="1"/>
    <col min="3" max="27" width="11.42578125" style="5"/>
  </cols>
  <sheetData>
    <row r="1" spans="1:28" ht="15.75" thickBot="1" x14ac:dyDescent="0.3">
      <c r="B1" s="41" t="s">
        <v>0</v>
      </c>
      <c r="C1" s="46"/>
      <c r="D1" s="46"/>
      <c r="E1" s="47"/>
      <c r="F1" s="41" t="s">
        <v>1</v>
      </c>
      <c r="G1" s="42"/>
      <c r="H1" s="42"/>
      <c r="I1" s="43"/>
      <c r="J1" s="41" t="s">
        <v>2</v>
      </c>
      <c r="K1" s="42"/>
      <c r="L1" s="42"/>
      <c r="M1" s="47"/>
      <c r="N1" s="41" t="s">
        <v>3</v>
      </c>
      <c r="O1" s="42"/>
      <c r="P1" s="43"/>
      <c r="Q1" s="41" t="s">
        <v>4</v>
      </c>
      <c r="R1" s="42"/>
      <c r="S1" s="43"/>
      <c r="T1" s="41" t="s">
        <v>5</v>
      </c>
      <c r="U1" s="43"/>
      <c r="V1" s="41" t="s">
        <v>6</v>
      </c>
      <c r="W1" s="44"/>
      <c r="X1" s="44"/>
      <c r="Y1" s="45"/>
      <c r="Z1" s="41" t="s">
        <v>59</v>
      </c>
      <c r="AA1" s="42"/>
      <c r="AB1" s="43"/>
    </row>
    <row r="2" spans="1:28" x14ac:dyDescent="0.25">
      <c r="B2" s="7" t="s">
        <v>7</v>
      </c>
      <c r="C2" s="4" t="s">
        <v>8</v>
      </c>
      <c r="D2" s="4" t="s">
        <v>9</v>
      </c>
      <c r="E2" s="4" t="s">
        <v>12</v>
      </c>
      <c r="F2" s="7" t="s">
        <v>13</v>
      </c>
      <c r="G2" s="8" t="s">
        <v>14</v>
      </c>
      <c r="H2" s="8" t="s">
        <v>15</v>
      </c>
      <c r="I2" s="9" t="s">
        <v>16</v>
      </c>
      <c r="J2" s="4" t="s">
        <v>38</v>
      </c>
      <c r="K2" s="4" t="s">
        <v>39</v>
      </c>
      <c r="L2" s="4" t="s">
        <v>17</v>
      </c>
      <c r="M2" s="4" t="s">
        <v>18</v>
      </c>
      <c r="N2" s="7" t="s">
        <v>19</v>
      </c>
      <c r="O2" s="8" t="s">
        <v>20</v>
      </c>
      <c r="P2" s="9" t="s">
        <v>21</v>
      </c>
      <c r="Q2" s="7" t="s">
        <v>36</v>
      </c>
      <c r="R2" s="8" t="s">
        <v>37</v>
      </c>
      <c r="S2" s="9" t="s">
        <v>22</v>
      </c>
      <c r="T2" s="4" t="s">
        <v>23</v>
      </c>
      <c r="U2" s="4" t="s">
        <v>24</v>
      </c>
      <c r="V2" s="7" t="s">
        <v>25</v>
      </c>
      <c r="W2" s="4" t="s">
        <v>26</v>
      </c>
      <c r="X2" s="4" t="s">
        <v>27</v>
      </c>
      <c r="Y2" s="9" t="s">
        <v>28</v>
      </c>
      <c r="Z2" s="4" t="s">
        <v>10</v>
      </c>
      <c r="AA2" s="4" t="s">
        <v>11</v>
      </c>
      <c r="AB2" s="9" t="s">
        <v>42</v>
      </c>
    </row>
    <row r="3" spans="1:28" x14ac:dyDescent="0.25">
      <c r="A3" s="1" t="s">
        <v>29</v>
      </c>
      <c r="B3" s="10">
        <v>515</v>
      </c>
      <c r="C3" s="5">
        <v>565</v>
      </c>
      <c r="D3" s="5">
        <v>611</v>
      </c>
      <c r="E3" s="5">
        <v>625</v>
      </c>
      <c r="F3" s="10">
        <v>634</v>
      </c>
      <c r="G3" s="5">
        <v>808</v>
      </c>
      <c r="H3" s="5">
        <v>619</v>
      </c>
      <c r="I3" s="11">
        <v>715</v>
      </c>
      <c r="J3" s="5">
        <v>402</v>
      </c>
      <c r="K3" s="5">
        <v>530</v>
      </c>
      <c r="L3" s="5">
        <v>485</v>
      </c>
      <c r="M3" s="5">
        <v>606</v>
      </c>
      <c r="N3" s="10">
        <v>599</v>
      </c>
      <c r="O3" s="5">
        <v>430</v>
      </c>
      <c r="P3" s="11">
        <v>500</v>
      </c>
      <c r="Q3" s="10">
        <v>417</v>
      </c>
      <c r="R3" s="5">
        <v>464</v>
      </c>
      <c r="S3" s="11">
        <v>616</v>
      </c>
      <c r="T3" s="5">
        <v>548</v>
      </c>
      <c r="U3" s="5">
        <v>623</v>
      </c>
      <c r="V3" s="10">
        <v>631</v>
      </c>
      <c r="W3" s="5">
        <v>698</v>
      </c>
      <c r="X3" s="5">
        <v>611</v>
      </c>
      <c r="Y3" s="11">
        <v>594</v>
      </c>
      <c r="Z3" s="5">
        <v>511</v>
      </c>
      <c r="AA3" s="5">
        <v>560</v>
      </c>
      <c r="AB3" s="11">
        <v>645</v>
      </c>
    </row>
    <row r="4" spans="1:28" x14ac:dyDescent="0.25">
      <c r="A4" s="1" t="s">
        <v>30</v>
      </c>
      <c r="B4" s="10"/>
      <c r="F4" s="10"/>
      <c r="I4" s="11"/>
      <c r="N4" s="10"/>
      <c r="P4" s="11"/>
      <c r="Q4" s="10"/>
      <c r="S4" s="11"/>
      <c r="V4" s="10"/>
      <c r="Y4" s="11"/>
      <c r="AB4" s="11"/>
    </row>
    <row r="5" spans="1:28" x14ac:dyDescent="0.25">
      <c r="A5" s="1" t="s">
        <v>41</v>
      </c>
      <c r="B5" s="10"/>
      <c r="F5" s="10"/>
      <c r="I5" s="11"/>
      <c r="N5" s="10"/>
      <c r="P5" s="11"/>
      <c r="Q5" s="10"/>
      <c r="S5" s="11"/>
      <c r="V5" s="10"/>
      <c r="Y5" s="11"/>
      <c r="AB5" s="11"/>
    </row>
    <row r="6" spans="1:28" x14ac:dyDescent="0.25">
      <c r="A6" s="1" t="s">
        <v>40</v>
      </c>
      <c r="B6" s="10"/>
      <c r="F6" s="10"/>
      <c r="I6" s="11"/>
      <c r="N6" s="10"/>
      <c r="P6" s="11"/>
      <c r="Q6" s="10"/>
      <c r="S6" s="11"/>
      <c r="V6" s="10"/>
      <c r="Y6" s="11"/>
      <c r="AB6" s="11"/>
    </row>
    <row r="7" spans="1:28" x14ac:dyDescent="0.25">
      <c r="A7" s="1" t="s">
        <v>31</v>
      </c>
      <c r="B7" s="10"/>
      <c r="F7" s="10"/>
      <c r="I7" s="11"/>
      <c r="N7" s="10"/>
      <c r="P7" s="11"/>
      <c r="Q7" s="10"/>
      <c r="S7" s="11"/>
      <c r="V7" s="10"/>
      <c r="Y7" s="11"/>
      <c r="AB7" s="11"/>
    </row>
    <row r="8" spans="1:28" x14ac:dyDescent="0.25">
      <c r="A8" s="1" t="s">
        <v>32</v>
      </c>
      <c r="B8" s="12"/>
      <c r="C8" s="6"/>
      <c r="D8" s="6"/>
      <c r="E8" s="6"/>
      <c r="F8" s="12"/>
      <c r="G8" s="6"/>
      <c r="H8" s="6"/>
      <c r="I8" s="13"/>
      <c r="J8" s="6"/>
      <c r="K8" s="6"/>
      <c r="L8" s="6"/>
      <c r="M8" s="6"/>
      <c r="N8" s="12"/>
      <c r="O8" s="6"/>
      <c r="P8" s="13"/>
      <c r="Q8" s="12"/>
      <c r="R8" s="6"/>
      <c r="S8" s="13"/>
      <c r="T8" s="6"/>
      <c r="U8" s="6"/>
      <c r="V8" s="12"/>
      <c r="W8" s="6"/>
      <c r="X8" s="6"/>
      <c r="Y8" s="13"/>
      <c r="Z8" s="6"/>
      <c r="AA8" s="6"/>
      <c r="AB8" s="13"/>
    </row>
    <row r="9" spans="1:28" x14ac:dyDescent="0.25">
      <c r="A9" s="1" t="s">
        <v>33</v>
      </c>
      <c r="B9" s="10"/>
      <c r="F9" s="10"/>
      <c r="I9" s="11"/>
      <c r="N9" s="10"/>
      <c r="P9" s="11"/>
      <c r="Q9" s="10"/>
      <c r="S9" s="11"/>
      <c r="V9" s="10"/>
      <c r="Y9" s="11"/>
      <c r="AB9" s="11"/>
    </row>
    <row r="10" spans="1:28" x14ac:dyDescent="0.25">
      <c r="A10" s="1" t="s">
        <v>34</v>
      </c>
      <c r="B10" s="12"/>
      <c r="C10" s="6"/>
      <c r="D10" s="6"/>
      <c r="E10" s="6"/>
      <c r="F10" s="12"/>
      <c r="G10" s="6"/>
      <c r="H10" s="6"/>
      <c r="I10" s="13"/>
      <c r="J10" s="6"/>
      <c r="K10" s="6"/>
      <c r="L10" s="6"/>
      <c r="M10" s="6"/>
      <c r="N10" s="12"/>
      <c r="O10" s="6"/>
      <c r="P10" s="13"/>
      <c r="Q10" s="12"/>
      <c r="R10" s="6"/>
      <c r="S10" s="13"/>
      <c r="T10" s="6"/>
      <c r="U10" s="6"/>
      <c r="V10" s="12"/>
      <c r="W10" s="6"/>
      <c r="X10" s="6"/>
      <c r="Y10" s="13"/>
      <c r="Z10" s="6"/>
      <c r="AA10" s="6"/>
      <c r="AB10" s="13"/>
    </row>
    <row r="11" spans="1:28" x14ac:dyDescent="0.25">
      <c r="A11" s="1" t="s">
        <v>35</v>
      </c>
      <c r="B11" s="10"/>
      <c r="F11" s="10"/>
      <c r="I11" s="11"/>
      <c r="N11" s="10"/>
      <c r="P11" s="11"/>
      <c r="Q11" s="10"/>
      <c r="S11" s="11"/>
      <c r="V11" s="10"/>
      <c r="Y11" s="11"/>
      <c r="AB11" s="11"/>
    </row>
    <row r="12" spans="1:28" x14ac:dyDescent="0.25">
      <c r="A12" s="1" t="s">
        <v>63</v>
      </c>
      <c r="B12" s="10"/>
      <c r="F12" s="10"/>
      <c r="I12" s="11"/>
      <c r="N12" s="10"/>
      <c r="P12" s="11"/>
      <c r="Q12" s="10"/>
      <c r="S12" s="11"/>
      <c r="V12" s="10"/>
      <c r="Y12" s="11"/>
      <c r="AB12" s="11"/>
    </row>
    <row r="13" spans="1:28" x14ac:dyDescent="0.25">
      <c r="A13" s="1" t="s">
        <v>54</v>
      </c>
      <c r="B13" s="10"/>
      <c r="F13" s="10"/>
      <c r="I13" s="11"/>
      <c r="N13" s="10"/>
      <c r="P13" s="11"/>
      <c r="Q13" s="10"/>
      <c r="S13" s="11"/>
      <c r="V13" s="10"/>
      <c r="Y13" s="11"/>
      <c r="AB13" s="11"/>
    </row>
    <row r="14" spans="1:28" x14ac:dyDescent="0.25">
      <c r="A14" s="1" t="s">
        <v>56</v>
      </c>
      <c r="B14" s="10"/>
      <c r="F14" s="10"/>
      <c r="I14" s="11"/>
      <c r="N14" s="10"/>
      <c r="P14" s="11"/>
      <c r="Q14" s="10"/>
      <c r="S14" s="11"/>
      <c r="V14" s="10"/>
      <c r="Y14" s="11"/>
      <c r="AB14" s="11"/>
    </row>
    <row r="15" spans="1:28" x14ac:dyDescent="0.25">
      <c r="A15" s="1" t="s">
        <v>64</v>
      </c>
      <c r="B15" s="10"/>
      <c r="F15" s="10"/>
      <c r="I15" s="11"/>
      <c r="N15" s="10"/>
      <c r="P15" s="11"/>
      <c r="Q15" s="10"/>
      <c r="S15" s="11"/>
      <c r="V15" s="10"/>
      <c r="Y15" s="11"/>
      <c r="AB15" s="11"/>
    </row>
    <row r="16" spans="1:28" x14ac:dyDescent="0.25">
      <c r="A16" s="1" t="s">
        <v>65</v>
      </c>
      <c r="B16" s="10"/>
      <c r="F16" s="10"/>
      <c r="I16" s="11"/>
      <c r="N16" s="10"/>
      <c r="P16" s="11"/>
      <c r="Q16" s="10"/>
      <c r="S16" s="11"/>
      <c r="V16" s="10"/>
      <c r="Y16" s="11"/>
      <c r="AB16" s="11"/>
    </row>
    <row r="17" spans="1:28" x14ac:dyDescent="0.25">
      <c r="A17" s="1" t="s">
        <v>66</v>
      </c>
      <c r="B17" s="10"/>
      <c r="F17" s="10"/>
      <c r="I17" s="11"/>
      <c r="N17" s="10"/>
      <c r="P17" s="11"/>
      <c r="Q17" s="10"/>
      <c r="S17" s="11"/>
      <c r="V17" s="10"/>
      <c r="Y17" s="11"/>
      <c r="AB17" s="11"/>
    </row>
    <row r="18" spans="1:28" x14ac:dyDescent="0.25">
      <c r="A18" s="1" t="s">
        <v>67</v>
      </c>
      <c r="B18" s="10"/>
      <c r="F18" s="10"/>
      <c r="I18" s="11"/>
      <c r="N18" s="10"/>
      <c r="P18" s="11"/>
      <c r="Q18" s="10"/>
      <c r="S18" s="11"/>
      <c r="V18" s="10"/>
      <c r="Y18" s="11"/>
      <c r="AB18" s="11"/>
    </row>
    <row r="19" spans="1:28" x14ac:dyDescent="0.25">
      <c r="A19" s="1" t="s">
        <v>68</v>
      </c>
      <c r="B19" s="10"/>
      <c r="F19" s="10"/>
      <c r="I19" s="11"/>
      <c r="N19" s="10"/>
      <c r="P19" s="11"/>
      <c r="Q19" s="10"/>
      <c r="S19" s="11"/>
      <c r="V19" s="10"/>
      <c r="Y19" s="11"/>
      <c r="AB19" s="11"/>
    </row>
    <row r="20" spans="1:28" x14ac:dyDescent="0.25">
      <c r="A20" s="1" t="s">
        <v>55</v>
      </c>
      <c r="B20" s="10"/>
      <c r="F20" s="10"/>
      <c r="I20" s="11"/>
      <c r="N20" s="10"/>
      <c r="P20" s="11"/>
      <c r="Q20" s="10"/>
      <c r="S20" s="11"/>
      <c r="V20" s="10"/>
      <c r="Y20" s="11"/>
      <c r="AB20" s="11"/>
    </row>
    <row r="21" spans="1:28" x14ac:dyDescent="0.25">
      <c r="A21" s="1" t="s">
        <v>69</v>
      </c>
      <c r="B21" s="10"/>
      <c r="F21" s="10"/>
      <c r="I21" s="11"/>
      <c r="N21" s="10"/>
      <c r="P21" s="11"/>
      <c r="Q21" s="10"/>
      <c r="S21" s="11"/>
      <c r="V21" s="10"/>
      <c r="Y21" s="11"/>
      <c r="AB21" s="11"/>
    </row>
    <row r="22" spans="1:28" x14ac:dyDescent="0.25">
      <c r="A22" s="1" t="s">
        <v>70</v>
      </c>
      <c r="B22" s="10"/>
      <c r="F22" s="10"/>
      <c r="I22" s="11"/>
      <c r="N22" s="10"/>
      <c r="P22" s="11"/>
      <c r="Q22" s="10"/>
      <c r="S22" s="11"/>
      <c r="V22" s="10"/>
      <c r="Y22" s="11"/>
      <c r="AB22" s="11"/>
    </row>
    <row r="23" spans="1:28" x14ac:dyDescent="0.25">
      <c r="A23" s="1" t="s">
        <v>71</v>
      </c>
      <c r="B23" s="10"/>
      <c r="F23" s="10"/>
      <c r="I23" s="11"/>
      <c r="N23" s="10"/>
      <c r="P23" s="11"/>
      <c r="Q23" s="10"/>
      <c r="S23" s="11"/>
      <c r="V23" s="10"/>
      <c r="Y23" s="11"/>
      <c r="AB23" s="11"/>
    </row>
    <row r="24" spans="1:28" x14ac:dyDescent="0.25">
      <c r="A24" s="1" t="s">
        <v>72</v>
      </c>
      <c r="B24" s="10"/>
      <c r="F24" s="10"/>
      <c r="I24" s="11"/>
      <c r="N24" s="10"/>
      <c r="P24" s="11"/>
      <c r="Q24" s="10"/>
      <c r="S24" s="11"/>
      <c r="V24" s="10"/>
      <c r="Y24" s="11"/>
      <c r="AB24" s="11"/>
    </row>
    <row r="25" spans="1:28" x14ac:dyDescent="0.25">
      <c r="A25" s="1" t="s">
        <v>73</v>
      </c>
      <c r="B25" s="10"/>
      <c r="F25" s="10"/>
      <c r="I25" s="11"/>
      <c r="N25" s="10"/>
      <c r="P25" s="11"/>
      <c r="Q25" s="10"/>
      <c r="S25" s="11"/>
      <c r="V25" s="10"/>
      <c r="Y25" s="11"/>
      <c r="AB25" s="11"/>
    </row>
    <row r="26" spans="1:28" x14ac:dyDescent="0.25">
      <c r="A26" s="1" t="s">
        <v>74</v>
      </c>
      <c r="B26" s="10"/>
      <c r="F26" s="10"/>
      <c r="I26" s="11"/>
      <c r="N26" s="10"/>
      <c r="P26" s="11"/>
      <c r="Q26" s="10"/>
      <c r="S26" s="11"/>
      <c r="V26" s="10"/>
      <c r="Y26" s="11"/>
      <c r="AB26" s="11"/>
    </row>
    <row r="27" spans="1:28" ht="15.75" thickBot="1" x14ac:dyDescent="0.3">
      <c r="A27" s="1" t="s">
        <v>75</v>
      </c>
      <c r="B27" s="17"/>
      <c r="C27" s="18"/>
      <c r="D27" s="18"/>
      <c r="E27" s="18"/>
      <c r="F27" s="17"/>
      <c r="G27" s="18"/>
      <c r="H27" s="18"/>
      <c r="I27" s="19"/>
      <c r="J27" s="18"/>
      <c r="K27" s="18"/>
      <c r="L27" s="18"/>
      <c r="M27" s="18"/>
      <c r="N27" s="17"/>
      <c r="O27" s="18"/>
      <c r="P27" s="19"/>
      <c r="Q27" s="17"/>
      <c r="R27" s="18"/>
      <c r="S27" s="19"/>
      <c r="T27" s="18"/>
      <c r="U27" s="18"/>
      <c r="V27" s="17"/>
      <c r="W27" s="18"/>
      <c r="X27" s="18"/>
      <c r="Y27" s="19"/>
      <c r="Z27" s="18"/>
      <c r="AA27" s="18"/>
      <c r="AB27" s="19"/>
    </row>
  </sheetData>
  <mergeCells count="8">
    <mergeCell ref="V1:Y1"/>
    <mergeCell ref="Z1:AB1"/>
    <mergeCell ref="B1:E1"/>
    <mergeCell ref="F1:I1"/>
    <mergeCell ref="J1:M1"/>
    <mergeCell ref="N1:P1"/>
    <mergeCell ref="Q1:S1"/>
    <mergeCell ref="T1:U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Participacion_28M</vt:lpstr>
      <vt:lpstr>Locales_28M_2023</vt:lpstr>
      <vt:lpstr>Autonomicas_28M_2023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Mariano</dc:creator>
  <cp:lastModifiedBy>Estadística-Mariano Julián</cp:lastModifiedBy>
  <cp:revision>1</cp:revision>
  <cp:lastPrinted>2023-05-28T10:34:08Z</cp:lastPrinted>
  <dcterms:created xsi:type="dcterms:W3CDTF">2016-01-27T08:21:27Z</dcterms:created>
  <dcterms:modified xsi:type="dcterms:W3CDTF">2023-05-28T16:45:43Z</dcterms:modified>
</cp:coreProperties>
</file>